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AB7A30AB-F51C-4C34-9C13-37E796146C4B}" xr6:coauthVersionLast="45" xr6:coauthVersionMax="45" xr10:uidLastSave="{00000000-0000-0000-0000-000000000000}"/>
  <bookViews>
    <workbookView xWindow="-120" yWindow="-120" windowWidth="20730" windowHeight="11160" xr2:uid="{73E862A3-38D0-4AF3-85AE-7280BEF3FFD9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1" i="1" l="1"/>
  <c r="H61" i="1" s="1"/>
  <c r="F60" i="1"/>
  <c r="H60" i="1" s="1"/>
  <c r="F59" i="1"/>
  <c r="H59" i="1" s="1"/>
  <c r="F57" i="1"/>
  <c r="H57" i="1" s="1"/>
  <c r="G54" i="1"/>
  <c r="E54" i="1"/>
  <c r="F54" i="1" s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G47" i="1"/>
  <c r="G55" i="1" s="1"/>
  <c r="E47" i="1"/>
  <c r="F47" i="1" s="1"/>
  <c r="H47" i="1" s="1"/>
  <c r="H55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G36" i="1"/>
  <c r="E36" i="1"/>
  <c r="F36" i="1" s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G27" i="1"/>
  <c r="G37" i="1" s="1"/>
  <c r="E27" i="1"/>
  <c r="F27" i="1" s="1"/>
  <c r="H27" i="1" s="1"/>
  <c r="H3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G16" i="1"/>
  <c r="E16" i="1"/>
  <c r="F16" i="1" s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G10" i="1"/>
  <c r="G17" i="1" s="1"/>
  <c r="G38" i="1" s="1"/>
  <c r="G56" i="1" s="1"/>
  <c r="G58" i="1" s="1"/>
  <c r="G62" i="1" s="1"/>
  <c r="E10" i="1"/>
  <c r="E17" i="1" s="1"/>
  <c r="F9" i="1"/>
  <c r="H9" i="1" s="1"/>
  <c r="F8" i="1"/>
  <c r="H8" i="1" s="1"/>
  <c r="F17" i="1" l="1"/>
  <c r="E37" i="1"/>
  <c r="F37" i="1" s="1"/>
  <c r="E55" i="1"/>
  <c r="F55" i="1" s="1"/>
  <c r="F10" i="1"/>
  <c r="H10" i="1" s="1"/>
  <c r="H17" i="1" s="1"/>
  <c r="H38" i="1" s="1"/>
  <c r="H56" i="1" s="1"/>
  <c r="H58" i="1" s="1"/>
  <c r="H62" i="1" s="1"/>
  <c r="E38" i="1" l="1"/>
  <c r="F38" i="1" l="1"/>
  <c r="E56" i="1"/>
  <c r="E58" i="1" l="1"/>
  <c r="F56" i="1"/>
  <c r="F58" i="1" l="1"/>
  <c r="E62" i="1"/>
  <c r="F62" i="1" s="1"/>
</calcChain>
</file>

<file path=xl/sharedStrings.xml><?xml version="1.0" encoding="utf-8"?>
<sst xmlns="http://schemas.openxmlformats.org/spreadsheetml/2006/main" count="74" uniqueCount="70">
  <si>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</si>
  <si>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  事業活動内訳表</t>
    <phoneticPr fontId="4"/>
  </si>
  <si>
    <t>（自）平成31年4月1日  （至）令和2年3月31日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</si>
  <si>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</si>
  <si>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</si>
  <si>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わたつみの里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</si>
  <si>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</si>
  <si>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</si>
  <si>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</si>
  <si>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</si>
  <si>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</si>
  <si>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障害福祉サービス等事業収益</t>
  </si>
  <si>
    <t>経常経費寄附金収益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</si>
  <si>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</si>
  <si>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</si>
  <si>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</si>
  <si>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</si>
  <si>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</si>
  <si>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</si>
  <si>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</si>
  <si>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</si>
  <si>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</si>
  <si>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</si>
  <si>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</si>
  <si>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</si>
  <si>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</si>
  <si>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</si>
  <si>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</si>
  <si>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</si>
  <si>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</si>
  <si>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</si>
  <si>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</si>
  <si>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</si>
  <si>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</si>
  <si>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</si>
  <si>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</si>
  <si>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</si>
  <si>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</si>
  <si>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</si>
  <si>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</si>
  <si>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</si>
  <si>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</si>
  <si>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</si>
  <si>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</si>
  <si>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</si>
  <si>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</si>
  <si>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</si>
  <si>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</si>
  <si>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</si>
  <si>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</si>
  <si>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</si>
  <si>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拠点区分間繰入金収益</t>
  </si>
  <si>
    <t>その他の特別収益</t>
  </si>
  <si>
    <t>特別収益計（８）</t>
  </si>
  <si>
    <t>固定資産売却損・処分損</t>
  </si>
  <si>
    <t>国庫補助金等特別積立金取崩額（除却等）</t>
  </si>
  <si>
    <t>国庫補助金等特別積立金積立額</t>
  </si>
  <si>
    <t>事業区分間繰入金費用</t>
  </si>
  <si>
    <t>拠点区分間繰入金費用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</si>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</sst>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 textRotation="255" shrinkToFit="1"/>
    </xf>
    <xf numFmtId="0" fontId="7" fillId="0" borderId="6" xfId="2" applyFont="1" applyBorder="1" applyAlignment="1">
      <alignment vertical="center" textRotation="255" shrinkToFit="1"/>
    </xf>
    <xf numFmtId="0" fontId="7" fillId="0" borderId="7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F6182E2C-2438-4F8D-ACEF-A00D08502805}"/>
    <cellStyle name="標準 3" xfId="1" xr:uid="{74A64A97-ED5D-43D8-A8A7-54E49FB71F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AE633-96ED-4913-B83C-28C7FAB1B948}">
  <sheetPr>
    <pageSetUpPr fitToPage="1"/>
  </sheetPr>
  <dimension ref="B2:H62"/>
  <sheetViews>
    <sheetView showGridLines="0" tabSelected="1" workbookViewId="0"/>
  </sheetViews>
  <sheetFormatPr defaultRowHeight="18.75" x14ac:dyDescent="0.4"/>
  <cols>
    <col min="1" max="3" width="2.875" customWidth="1"/>
    <col min="4" max="4" width="57.5" customWidth="1"/>
    <col min="5" max="8" width="20.75" customWidth="1"/>
  </cols>
  <sheetData>
    <row r="2" spans="2:8" ht="21" x14ac:dyDescent="0.4">
      <c r="B2" s="1"/>
      <c r="C2" s="1"/>
      <c r="D2" s="1"/>
      <c r="E2" s="1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x14ac:dyDescent="0.4">
      <c r="B4" s="5"/>
      <c r="C4" s="5"/>
      <c r="D4" s="5"/>
      <c r="E4" s="5"/>
      <c r="F4" s="5"/>
      <c r="G4" s="2"/>
      <c r="H4" s="2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7"/>
      <c r="D6" s="7"/>
      <c r="E6" s="7"/>
      <c r="F6" s="2"/>
      <c r="G6" s="2"/>
      <c r="H6" s="7" t="s">
        <v>3</v>
      </c>
    </row>
    <row r="7" spans="2:8" x14ac:dyDescent="0.4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4">
      <c r="B8" s="13" t="s">
        <v>9</v>
      </c>
      <c r="C8" s="13" t="s">
        <v>10</v>
      </c>
      <c r="D8" s="14" t="s">
        <v>11</v>
      </c>
      <c r="E8" s="15">
        <v>176926002</v>
      </c>
      <c r="F8" s="15">
        <f>+E8</f>
        <v>176926002</v>
      </c>
      <c r="G8" s="16"/>
      <c r="H8" s="15">
        <f>F8-ABS(G8)</f>
        <v>176926002</v>
      </c>
    </row>
    <row r="9" spans="2:8" x14ac:dyDescent="0.4">
      <c r="B9" s="17"/>
      <c r="C9" s="17"/>
      <c r="D9" s="18" t="s">
        <v>12</v>
      </c>
      <c r="E9" s="19">
        <v>831000</v>
      </c>
      <c r="F9" s="19">
        <f t="shared" ref="F9:F62" si="0">+E9</f>
        <v>831000</v>
      </c>
      <c r="G9" s="20"/>
      <c r="H9" s="19">
        <f t="shared" ref="H9:H61" si="1">F9-ABS(G9)</f>
        <v>831000</v>
      </c>
    </row>
    <row r="10" spans="2:8" x14ac:dyDescent="0.4">
      <c r="B10" s="17"/>
      <c r="C10" s="21"/>
      <c r="D10" s="22" t="s">
        <v>13</v>
      </c>
      <c r="E10" s="23">
        <f>+E8+E9</f>
        <v>177757002</v>
      </c>
      <c r="F10" s="23">
        <f t="shared" si="0"/>
        <v>177757002</v>
      </c>
      <c r="G10" s="24">
        <f>+G8+G9</f>
        <v>0</v>
      </c>
      <c r="H10" s="23">
        <f t="shared" si="1"/>
        <v>177757002</v>
      </c>
    </row>
    <row r="11" spans="2:8" x14ac:dyDescent="0.4">
      <c r="B11" s="17"/>
      <c r="C11" s="13" t="s">
        <v>14</v>
      </c>
      <c r="D11" s="18" t="s">
        <v>15</v>
      </c>
      <c r="E11" s="19">
        <v>109935466</v>
      </c>
      <c r="F11" s="19">
        <f t="shared" si="0"/>
        <v>109935466</v>
      </c>
      <c r="G11" s="16"/>
      <c r="H11" s="19">
        <f t="shared" si="1"/>
        <v>109935466</v>
      </c>
    </row>
    <row r="12" spans="2:8" x14ac:dyDescent="0.4">
      <c r="B12" s="17"/>
      <c r="C12" s="17"/>
      <c r="D12" s="18" t="s">
        <v>16</v>
      </c>
      <c r="E12" s="19">
        <v>26041771</v>
      </c>
      <c r="F12" s="19">
        <f t="shared" si="0"/>
        <v>26041771</v>
      </c>
      <c r="G12" s="25"/>
      <c r="H12" s="19">
        <f t="shared" si="1"/>
        <v>26041771</v>
      </c>
    </row>
    <row r="13" spans="2:8" x14ac:dyDescent="0.4">
      <c r="B13" s="17"/>
      <c r="C13" s="17"/>
      <c r="D13" s="18" t="s">
        <v>17</v>
      </c>
      <c r="E13" s="19">
        <v>30825270</v>
      </c>
      <c r="F13" s="19">
        <f t="shared" si="0"/>
        <v>30825270</v>
      </c>
      <c r="G13" s="25"/>
      <c r="H13" s="19">
        <f t="shared" si="1"/>
        <v>30825270</v>
      </c>
    </row>
    <row r="14" spans="2:8" x14ac:dyDescent="0.4">
      <c r="B14" s="17"/>
      <c r="C14" s="17"/>
      <c r="D14" s="18" t="s">
        <v>18</v>
      </c>
      <c r="E14" s="19">
        <v>12678772</v>
      </c>
      <c r="F14" s="19">
        <f t="shared" si="0"/>
        <v>12678772</v>
      </c>
      <c r="G14" s="25"/>
      <c r="H14" s="19">
        <f t="shared" si="1"/>
        <v>12678772</v>
      </c>
    </row>
    <row r="15" spans="2:8" x14ac:dyDescent="0.4">
      <c r="B15" s="17"/>
      <c r="C15" s="17"/>
      <c r="D15" s="18" t="s">
        <v>19</v>
      </c>
      <c r="E15" s="19">
        <v>-6451757</v>
      </c>
      <c r="F15" s="19">
        <f t="shared" si="0"/>
        <v>-6451757</v>
      </c>
      <c r="G15" s="20"/>
      <c r="H15" s="19">
        <f t="shared" si="1"/>
        <v>-6451757</v>
      </c>
    </row>
    <row r="16" spans="2:8" x14ac:dyDescent="0.4">
      <c r="B16" s="17"/>
      <c r="C16" s="21"/>
      <c r="D16" s="22" t="s">
        <v>20</v>
      </c>
      <c r="E16" s="23">
        <f>+E11+E12+E13+E14+E15</f>
        <v>173029522</v>
      </c>
      <c r="F16" s="23">
        <f t="shared" si="0"/>
        <v>173029522</v>
      </c>
      <c r="G16" s="24">
        <f>+G11+G12+G13+G14+G15</f>
        <v>0</v>
      </c>
      <c r="H16" s="23">
        <f t="shared" si="1"/>
        <v>173029522</v>
      </c>
    </row>
    <row r="17" spans="2:8" x14ac:dyDescent="0.4">
      <c r="B17" s="21"/>
      <c r="C17" s="26" t="s">
        <v>21</v>
      </c>
      <c r="D17" s="27"/>
      <c r="E17" s="28">
        <f xml:space="preserve"> +E10 - E16</f>
        <v>4727480</v>
      </c>
      <c r="F17" s="28">
        <f t="shared" si="0"/>
        <v>4727480</v>
      </c>
      <c r="G17" s="24">
        <f xml:space="preserve"> +G10 - G16</f>
        <v>0</v>
      </c>
      <c r="H17" s="28">
        <f>H10-H16</f>
        <v>4727480</v>
      </c>
    </row>
    <row r="18" spans="2:8" x14ac:dyDescent="0.4">
      <c r="B18" s="13" t="s">
        <v>22</v>
      </c>
      <c r="C18" s="13" t="s">
        <v>10</v>
      </c>
      <c r="D18" s="18" t="s">
        <v>23</v>
      </c>
      <c r="E18" s="19"/>
      <c r="F18" s="19">
        <f t="shared" si="0"/>
        <v>0</v>
      </c>
      <c r="G18" s="16"/>
      <c r="H18" s="19">
        <f t="shared" si="1"/>
        <v>0</v>
      </c>
    </row>
    <row r="19" spans="2:8" x14ac:dyDescent="0.4">
      <c r="B19" s="17"/>
      <c r="C19" s="17"/>
      <c r="D19" s="18" t="s">
        <v>24</v>
      </c>
      <c r="E19" s="19">
        <v>1176</v>
      </c>
      <c r="F19" s="19">
        <f t="shared" si="0"/>
        <v>1176</v>
      </c>
      <c r="G19" s="25"/>
      <c r="H19" s="19">
        <f t="shared" si="1"/>
        <v>1176</v>
      </c>
    </row>
    <row r="20" spans="2:8" x14ac:dyDescent="0.4">
      <c r="B20" s="17"/>
      <c r="C20" s="17"/>
      <c r="D20" s="18" t="s">
        <v>25</v>
      </c>
      <c r="E20" s="19"/>
      <c r="F20" s="19">
        <f t="shared" si="0"/>
        <v>0</v>
      </c>
      <c r="G20" s="25"/>
      <c r="H20" s="19">
        <f t="shared" si="1"/>
        <v>0</v>
      </c>
    </row>
    <row r="21" spans="2:8" x14ac:dyDescent="0.4">
      <c r="B21" s="17"/>
      <c r="C21" s="17"/>
      <c r="D21" s="18" t="s">
        <v>26</v>
      </c>
      <c r="E21" s="19"/>
      <c r="F21" s="19">
        <f t="shared" si="0"/>
        <v>0</v>
      </c>
      <c r="G21" s="25"/>
      <c r="H21" s="19">
        <f t="shared" si="1"/>
        <v>0</v>
      </c>
    </row>
    <row r="22" spans="2:8" x14ac:dyDescent="0.4">
      <c r="B22" s="17"/>
      <c r="C22" s="17"/>
      <c r="D22" s="18" t="s">
        <v>27</v>
      </c>
      <c r="E22" s="19"/>
      <c r="F22" s="19">
        <f t="shared" si="0"/>
        <v>0</v>
      </c>
      <c r="G22" s="25"/>
      <c r="H22" s="19">
        <f t="shared" si="1"/>
        <v>0</v>
      </c>
    </row>
    <row r="23" spans="2:8" x14ac:dyDescent="0.4">
      <c r="B23" s="17"/>
      <c r="C23" s="17"/>
      <c r="D23" s="18" t="s">
        <v>28</v>
      </c>
      <c r="E23" s="19"/>
      <c r="F23" s="19">
        <f t="shared" si="0"/>
        <v>0</v>
      </c>
      <c r="G23" s="25"/>
      <c r="H23" s="19">
        <f t="shared" si="1"/>
        <v>0</v>
      </c>
    </row>
    <row r="24" spans="2:8" x14ac:dyDescent="0.4">
      <c r="B24" s="17"/>
      <c r="C24" s="17"/>
      <c r="D24" s="18" t="s">
        <v>29</v>
      </c>
      <c r="E24" s="19"/>
      <c r="F24" s="19">
        <f t="shared" si="0"/>
        <v>0</v>
      </c>
      <c r="G24" s="25"/>
      <c r="H24" s="19">
        <f t="shared" si="1"/>
        <v>0</v>
      </c>
    </row>
    <row r="25" spans="2:8" x14ac:dyDescent="0.4">
      <c r="B25" s="17"/>
      <c r="C25" s="17"/>
      <c r="D25" s="18" t="s">
        <v>30</v>
      </c>
      <c r="E25" s="19"/>
      <c r="F25" s="19">
        <f t="shared" si="0"/>
        <v>0</v>
      </c>
      <c r="G25" s="25"/>
      <c r="H25" s="19">
        <f t="shared" si="1"/>
        <v>0</v>
      </c>
    </row>
    <row r="26" spans="2:8" x14ac:dyDescent="0.4">
      <c r="B26" s="17"/>
      <c r="C26" s="17"/>
      <c r="D26" s="18" t="s">
        <v>31</v>
      </c>
      <c r="E26" s="19">
        <v>1694509</v>
      </c>
      <c r="F26" s="19">
        <f t="shared" si="0"/>
        <v>1694509</v>
      </c>
      <c r="G26" s="20"/>
      <c r="H26" s="19">
        <f t="shared" si="1"/>
        <v>1694509</v>
      </c>
    </row>
    <row r="27" spans="2:8" x14ac:dyDescent="0.4">
      <c r="B27" s="17"/>
      <c r="C27" s="21"/>
      <c r="D27" s="22" t="s">
        <v>32</v>
      </c>
      <c r="E27" s="23">
        <f>+E18+E19+E20+E21+E22+E23+E24+E25+E26</f>
        <v>1695685</v>
      </c>
      <c r="F27" s="23">
        <f t="shared" si="0"/>
        <v>1695685</v>
      </c>
      <c r="G27" s="24">
        <f>+G18+G19+G20+G21+G22+G23+G24+G25+G26</f>
        <v>0</v>
      </c>
      <c r="H27" s="23">
        <f t="shared" si="1"/>
        <v>1695685</v>
      </c>
    </row>
    <row r="28" spans="2:8" x14ac:dyDescent="0.4">
      <c r="B28" s="17"/>
      <c r="C28" s="13" t="s">
        <v>14</v>
      </c>
      <c r="D28" s="18" t="s">
        <v>33</v>
      </c>
      <c r="E28" s="19"/>
      <c r="F28" s="19">
        <f t="shared" si="0"/>
        <v>0</v>
      </c>
      <c r="G28" s="16"/>
      <c r="H28" s="19">
        <f t="shared" si="1"/>
        <v>0</v>
      </c>
    </row>
    <row r="29" spans="2:8" x14ac:dyDescent="0.4">
      <c r="B29" s="17"/>
      <c r="C29" s="17"/>
      <c r="D29" s="18" t="s">
        <v>34</v>
      </c>
      <c r="E29" s="19"/>
      <c r="F29" s="19">
        <f t="shared" si="0"/>
        <v>0</v>
      </c>
      <c r="G29" s="25"/>
      <c r="H29" s="19">
        <f t="shared" si="1"/>
        <v>0</v>
      </c>
    </row>
    <row r="30" spans="2:8" x14ac:dyDescent="0.4">
      <c r="B30" s="17"/>
      <c r="C30" s="17"/>
      <c r="D30" s="18" t="s">
        <v>35</v>
      </c>
      <c r="E30" s="19"/>
      <c r="F30" s="19">
        <f t="shared" si="0"/>
        <v>0</v>
      </c>
      <c r="G30" s="25"/>
      <c r="H30" s="19">
        <f t="shared" si="1"/>
        <v>0</v>
      </c>
    </row>
    <row r="31" spans="2:8" x14ac:dyDescent="0.4">
      <c r="B31" s="17"/>
      <c r="C31" s="17"/>
      <c r="D31" s="18" t="s">
        <v>36</v>
      </c>
      <c r="E31" s="19"/>
      <c r="F31" s="19">
        <f t="shared" si="0"/>
        <v>0</v>
      </c>
      <c r="G31" s="25"/>
      <c r="H31" s="19">
        <f t="shared" si="1"/>
        <v>0</v>
      </c>
    </row>
    <row r="32" spans="2:8" x14ac:dyDescent="0.4">
      <c r="B32" s="17"/>
      <c r="C32" s="17"/>
      <c r="D32" s="18" t="s">
        <v>37</v>
      </c>
      <c r="E32" s="19"/>
      <c r="F32" s="19">
        <f t="shared" si="0"/>
        <v>0</v>
      </c>
      <c r="G32" s="25"/>
      <c r="H32" s="19">
        <f t="shared" si="1"/>
        <v>0</v>
      </c>
    </row>
    <row r="33" spans="2:8" x14ac:dyDescent="0.4">
      <c r="B33" s="17"/>
      <c r="C33" s="17"/>
      <c r="D33" s="18" t="s">
        <v>38</v>
      </c>
      <c r="E33" s="19"/>
      <c r="F33" s="19">
        <f t="shared" si="0"/>
        <v>0</v>
      </c>
      <c r="G33" s="25"/>
      <c r="H33" s="19">
        <f t="shared" si="1"/>
        <v>0</v>
      </c>
    </row>
    <row r="34" spans="2:8" x14ac:dyDescent="0.4">
      <c r="B34" s="17"/>
      <c r="C34" s="17"/>
      <c r="D34" s="18" t="s">
        <v>39</v>
      </c>
      <c r="E34" s="19"/>
      <c r="F34" s="19">
        <f t="shared" si="0"/>
        <v>0</v>
      </c>
      <c r="G34" s="25"/>
      <c r="H34" s="19">
        <f t="shared" si="1"/>
        <v>0</v>
      </c>
    </row>
    <row r="35" spans="2:8" x14ac:dyDescent="0.4">
      <c r="B35" s="17"/>
      <c r="C35" s="17"/>
      <c r="D35" s="18" t="s">
        <v>40</v>
      </c>
      <c r="E35" s="19">
        <v>922113</v>
      </c>
      <c r="F35" s="19">
        <f t="shared" si="0"/>
        <v>922113</v>
      </c>
      <c r="G35" s="20"/>
      <c r="H35" s="19">
        <f t="shared" si="1"/>
        <v>922113</v>
      </c>
    </row>
    <row r="36" spans="2:8" x14ac:dyDescent="0.4">
      <c r="B36" s="17"/>
      <c r="C36" s="21"/>
      <c r="D36" s="22" t="s">
        <v>41</v>
      </c>
      <c r="E36" s="23">
        <f>+E28+E29+E30+E31+E32+E33+E34+E35</f>
        <v>922113</v>
      </c>
      <c r="F36" s="23">
        <f t="shared" si="0"/>
        <v>922113</v>
      </c>
      <c r="G36" s="24">
        <f>+G28+G29+G30+G31+G32+G33+G34+G35</f>
        <v>0</v>
      </c>
      <c r="H36" s="23">
        <f t="shared" si="1"/>
        <v>922113</v>
      </c>
    </row>
    <row r="37" spans="2:8" x14ac:dyDescent="0.4">
      <c r="B37" s="21"/>
      <c r="C37" s="26" t="s">
        <v>42</v>
      </c>
      <c r="D37" s="29"/>
      <c r="E37" s="30">
        <f xml:space="preserve"> +E27 - E36</f>
        <v>773572</v>
      </c>
      <c r="F37" s="30">
        <f t="shared" si="0"/>
        <v>773572</v>
      </c>
      <c r="G37" s="24">
        <f xml:space="preserve"> +G27 - G36</f>
        <v>0</v>
      </c>
      <c r="H37" s="30">
        <f>H27-H36</f>
        <v>773572</v>
      </c>
    </row>
    <row r="38" spans="2:8" x14ac:dyDescent="0.4">
      <c r="B38" s="26" t="s">
        <v>43</v>
      </c>
      <c r="C38" s="31"/>
      <c r="D38" s="27"/>
      <c r="E38" s="28">
        <f xml:space="preserve"> +E17 +E37</f>
        <v>5501052</v>
      </c>
      <c r="F38" s="28">
        <f t="shared" si="0"/>
        <v>5501052</v>
      </c>
      <c r="G38" s="24">
        <f xml:space="preserve"> +G17 +G37</f>
        <v>0</v>
      </c>
      <c r="H38" s="28">
        <f>H17+H37</f>
        <v>5501052</v>
      </c>
    </row>
    <row r="39" spans="2:8" x14ac:dyDescent="0.4">
      <c r="B39" s="13" t="s">
        <v>44</v>
      </c>
      <c r="C39" s="13" t="s">
        <v>10</v>
      </c>
      <c r="D39" s="18" t="s">
        <v>45</v>
      </c>
      <c r="E39" s="19"/>
      <c r="F39" s="19">
        <f t="shared" si="0"/>
        <v>0</v>
      </c>
      <c r="G39" s="16"/>
      <c r="H39" s="19">
        <f t="shared" si="1"/>
        <v>0</v>
      </c>
    </row>
    <row r="40" spans="2:8" x14ac:dyDescent="0.4">
      <c r="B40" s="17"/>
      <c r="C40" s="17"/>
      <c r="D40" s="18" t="s">
        <v>46</v>
      </c>
      <c r="E40" s="19"/>
      <c r="F40" s="19">
        <f t="shared" si="0"/>
        <v>0</v>
      </c>
      <c r="G40" s="25"/>
      <c r="H40" s="19">
        <f t="shared" si="1"/>
        <v>0</v>
      </c>
    </row>
    <row r="41" spans="2:8" x14ac:dyDescent="0.4">
      <c r="B41" s="17"/>
      <c r="C41" s="17"/>
      <c r="D41" s="18" t="s">
        <v>47</v>
      </c>
      <c r="E41" s="19"/>
      <c r="F41" s="19">
        <f t="shared" si="0"/>
        <v>0</v>
      </c>
      <c r="G41" s="25"/>
      <c r="H41" s="19">
        <f t="shared" si="1"/>
        <v>0</v>
      </c>
    </row>
    <row r="42" spans="2:8" x14ac:dyDescent="0.4">
      <c r="B42" s="17"/>
      <c r="C42" s="17"/>
      <c r="D42" s="18" t="s">
        <v>48</v>
      </c>
      <c r="E42" s="19"/>
      <c r="F42" s="19">
        <f t="shared" si="0"/>
        <v>0</v>
      </c>
      <c r="G42" s="25"/>
      <c r="H42" s="19">
        <f t="shared" si="1"/>
        <v>0</v>
      </c>
    </row>
    <row r="43" spans="2:8" x14ac:dyDescent="0.4">
      <c r="B43" s="17"/>
      <c r="C43" s="17"/>
      <c r="D43" s="18" t="s">
        <v>49</v>
      </c>
      <c r="E43" s="19"/>
      <c r="F43" s="19">
        <f t="shared" si="0"/>
        <v>0</v>
      </c>
      <c r="G43" s="25"/>
      <c r="H43" s="19">
        <f t="shared" si="1"/>
        <v>0</v>
      </c>
    </row>
    <row r="44" spans="2:8" x14ac:dyDescent="0.4">
      <c r="B44" s="17"/>
      <c r="C44" s="17"/>
      <c r="D44" s="18" t="s">
        <v>50</v>
      </c>
      <c r="E44" s="19"/>
      <c r="F44" s="19">
        <f t="shared" si="0"/>
        <v>0</v>
      </c>
      <c r="G44" s="25"/>
      <c r="H44" s="19">
        <f t="shared" si="1"/>
        <v>0</v>
      </c>
    </row>
    <row r="45" spans="2:8" x14ac:dyDescent="0.4">
      <c r="B45" s="17"/>
      <c r="C45" s="17"/>
      <c r="D45" s="18" t="s">
        <v>51</v>
      </c>
      <c r="E45" s="19"/>
      <c r="F45" s="19">
        <f t="shared" si="0"/>
        <v>0</v>
      </c>
      <c r="G45" s="25"/>
      <c r="H45" s="19">
        <f t="shared" si="1"/>
        <v>0</v>
      </c>
    </row>
    <row r="46" spans="2:8" x14ac:dyDescent="0.4">
      <c r="B46" s="17"/>
      <c r="C46" s="17"/>
      <c r="D46" s="18" t="s">
        <v>52</v>
      </c>
      <c r="E46" s="19"/>
      <c r="F46" s="19">
        <f t="shared" si="0"/>
        <v>0</v>
      </c>
      <c r="G46" s="20"/>
      <c r="H46" s="19">
        <f t="shared" si="1"/>
        <v>0</v>
      </c>
    </row>
    <row r="47" spans="2:8" x14ac:dyDescent="0.4">
      <c r="B47" s="17"/>
      <c r="C47" s="21"/>
      <c r="D47" s="22" t="s">
        <v>53</v>
      </c>
      <c r="E47" s="23">
        <f>+E39+E40+E41+E42+E43+E44+E45+E46</f>
        <v>0</v>
      </c>
      <c r="F47" s="23">
        <f t="shared" si="0"/>
        <v>0</v>
      </c>
      <c r="G47" s="24">
        <f>+G39+G40+G41+G42+G43+G44+G45+G46</f>
        <v>0</v>
      </c>
      <c r="H47" s="23">
        <f t="shared" si="1"/>
        <v>0</v>
      </c>
    </row>
    <row r="48" spans="2:8" x14ac:dyDescent="0.4">
      <c r="B48" s="17"/>
      <c r="C48" s="13" t="s">
        <v>14</v>
      </c>
      <c r="D48" s="18" t="s">
        <v>54</v>
      </c>
      <c r="E48" s="19"/>
      <c r="F48" s="19">
        <f t="shared" si="0"/>
        <v>0</v>
      </c>
      <c r="G48" s="16"/>
      <c r="H48" s="19">
        <f t="shared" si="1"/>
        <v>0</v>
      </c>
    </row>
    <row r="49" spans="2:8" x14ac:dyDescent="0.4">
      <c r="B49" s="17"/>
      <c r="C49" s="17"/>
      <c r="D49" s="18" t="s">
        <v>55</v>
      </c>
      <c r="E49" s="19"/>
      <c r="F49" s="19">
        <f t="shared" si="0"/>
        <v>0</v>
      </c>
      <c r="G49" s="25"/>
      <c r="H49" s="19">
        <f t="shared" si="1"/>
        <v>0</v>
      </c>
    </row>
    <row r="50" spans="2:8" x14ac:dyDescent="0.4">
      <c r="B50" s="17"/>
      <c r="C50" s="17"/>
      <c r="D50" s="18" t="s">
        <v>56</v>
      </c>
      <c r="E50" s="19"/>
      <c r="F50" s="19">
        <f t="shared" si="0"/>
        <v>0</v>
      </c>
      <c r="G50" s="25"/>
      <c r="H50" s="19">
        <f t="shared" si="1"/>
        <v>0</v>
      </c>
    </row>
    <row r="51" spans="2:8" x14ac:dyDescent="0.4">
      <c r="B51" s="17"/>
      <c r="C51" s="17"/>
      <c r="D51" s="18" t="s">
        <v>57</v>
      </c>
      <c r="E51" s="19"/>
      <c r="F51" s="19">
        <f t="shared" si="0"/>
        <v>0</v>
      </c>
      <c r="G51" s="25"/>
      <c r="H51" s="19">
        <f t="shared" si="1"/>
        <v>0</v>
      </c>
    </row>
    <row r="52" spans="2:8" x14ac:dyDescent="0.4">
      <c r="B52" s="17"/>
      <c r="C52" s="17"/>
      <c r="D52" s="18" t="s">
        <v>58</v>
      </c>
      <c r="E52" s="19"/>
      <c r="F52" s="19">
        <f t="shared" si="0"/>
        <v>0</v>
      </c>
      <c r="G52" s="25"/>
      <c r="H52" s="19">
        <f t="shared" si="1"/>
        <v>0</v>
      </c>
    </row>
    <row r="53" spans="2:8" x14ac:dyDescent="0.4">
      <c r="B53" s="17"/>
      <c r="C53" s="17"/>
      <c r="D53" s="18" t="s">
        <v>59</v>
      </c>
      <c r="E53" s="19"/>
      <c r="F53" s="19">
        <f t="shared" si="0"/>
        <v>0</v>
      </c>
      <c r="G53" s="20"/>
      <c r="H53" s="19">
        <f t="shared" si="1"/>
        <v>0</v>
      </c>
    </row>
    <row r="54" spans="2:8" x14ac:dyDescent="0.4">
      <c r="B54" s="17"/>
      <c r="C54" s="21"/>
      <c r="D54" s="22" t="s">
        <v>60</v>
      </c>
      <c r="E54" s="23">
        <f>+E48+E49+E50+E51+E52+E53</f>
        <v>0</v>
      </c>
      <c r="F54" s="23">
        <f t="shared" si="0"/>
        <v>0</v>
      </c>
      <c r="G54" s="24">
        <f>+G48+G49+G50+G51+G52+G53</f>
        <v>0</v>
      </c>
      <c r="H54" s="23">
        <f t="shared" si="1"/>
        <v>0</v>
      </c>
    </row>
    <row r="55" spans="2:8" x14ac:dyDescent="0.4">
      <c r="B55" s="21"/>
      <c r="C55" s="32" t="s">
        <v>61</v>
      </c>
      <c r="D55" s="33"/>
      <c r="E55" s="34">
        <f xml:space="preserve"> +E47 - E54</f>
        <v>0</v>
      </c>
      <c r="F55" s="34">
        <f t="shared" si="0"/>
        <v>0</v>
      </c>
      <c r="G55" s="24">
        <f xml:space="preserve"> +G47 - G54</f>
        <v>0</v>
      </c>
      <c r="H55" s="34">
        <f>H47-H54</f>
        <v>0</v>
      </c>
    </row>
    <row r="56" spans="2:8" x14ac:dyDescent="0.4">
      <c r="B56" s="26" t="s">
        <v>62</v>
      </c>
      <c r="C56" s="35"/>
      <c r="D56" s="36"/>
      <c r="E56" s="37">
        <f xml:space="preserve"> +E38 +E55</f>
        <v>5501052</v>
      </c>
      <c r="F56" s="37">
        <f t="shared" si="0"/>
        <v>5501052</v>
      </c>
      <c r="G56" s="24">
        <f xml:space="preserve"> +G38 +G55</f>
        <v>0</v>
      </c>
      <c r="H56" s="37">
        <f>H38+H55</f>
        <v>5501052</v>
      </c>
    </row>
    <row r="57" spans="2:8" x14ac:dyDescent="0.4">
      <c r="B57" s="38" t="s">
        <v>63</v>
      </c>
      <c r="C57" s="35" t="s">
        <v>64</v>
      </c>
      <c r="D57" s="36"/>
      <c r="E57" s="37">
        <v>247465978</v>
      </c>
      <c r="F57" s="37">
        <f t="shared" si="0"/>
        <v>247465978</v>
      </c>
      <c r="G57" s="24"/>
      <c r="H57" s="37">
        <f t="shared" si="1"/>
        <v>247465978</v>
      </c>
    </row>
    <row r="58" spans="2:8" x14ac:dyDescent="0.4">
      <c r="B58" s="39"/>
      <c r="C58" s="35" t="s">
        <v>65</v>
      </c>
      <c r="D58" s="36"/>
      <c r="E58" s="37">
        <f xml:space="preserve"> +E56 +E57</f>
        <v>252967030</v>
      </c>
      <c r="F58" s="37">
        <f t="shared" si="0"/>
        <v>252967030</v>
      </c>
      <c r="G58" s="24">
        <f xml:space="preserve"> +G56 +G57</f>
        <v>0</v>
      </c>
      <c r="H58" s="37">
        <f>H56+H57</f>
        <v>252967030</v>
      </c>
    </row>
    <row r="59" spans="2:8" x14ac:dyDescent="0.4">
      <c r="B59" s="39"/>
      <c r="C59" s="35" t="s">
        <v>66</v>
      </c>
      <c r="D59" s="36"/>
      <c r="E59" s="37"/>
      <c r="F59" s="37">
        <f t="shared" si="0"/>
        <v>0</v>
      </c>
      <c r="G59" s="24"/>
      <c r="H59" s="37">
        <f t="shared" si="1"/>
        <v>0</v>
      </c>
    </row>
    <row r="60" spans="2:8" x14ac:dyDescent="0.4">
      <c r="B60" s="39"/>
      <c r="C60" s="35" t="s">
        <v>67</v>
      </c>
      <c r="D60" s="36"/>
      <c r="E60" s="37"/>
      <c r="F60" s="37">
        <f t="shared" si="0"/>
        <v>0</v>
      </c>
      <c r="G60" s="24"/>
      <c r="H60" s="37">
        <f t="shared" si="1"/>
        <v>0</v>
      </c>
    </row>
    <row r="61" spans="2:8" x14ac:dyDescent="0.4">
      <c r="B61" s="39"/>
      <c r="C61" s="35" t="s">
        <v>68</v>
      </c>
      <c r="D61" s="36"/>
      <c r="E61" s="37"/>
      <c r="F61" s="37">
        <f t="shared" si="0"/>
        <v>0</v>
      </c>
      <c r="G61" s="24"/>
      <c r="H61" s="37">
        <f t="shared" si="1"/>
        <v>0</v>
      </c>
    </row>
    <row r="62" spans="2:8" x14ac:dyDescent="0.4">
      <c r="B62" s="40"/>
      <c r="C62" s="35" t="s">
        <v>69</v>
      </c>
      <c r="D62" s="36"/>
      <c r="E62" s="37">
        <f xml:space="preserve"> +E58 +E59 +E60 - E61</f>
        <v>252967030</v>
      </c>
      <c r="F62" s="37">
        <f t="shared" si="0"/>
        <v>252967030</v>
      </c>
      <c r="G62" s="24">
        <f xml:space="preserve"> +G58 +G59 +G60 - G61</f>
        <v>0</v>
      </c>
      <c r="H62" s="37">
        <f>H58+H59+H60-H61</f>
        <v>252967030</v>
      </c>
    </row>
  </sheetData>
  <mergeCells count="13">
    <mergeCell ref="B57:B62"/>
    <mergeCell ref="B18:B37"/>
    <mergeCell ref="C18:C27"/>
    <mergeCell ref="C28:C36"/>
    <mergeCell ref="B39:B55"/>
    <mergeCell ref="C39:C47"/>
    <mergeCell ref="C48:C54"/>
    <mergeCell ref="B3:H3"/>
    <mergeCell ref="B5:H5"/>
    <mergeCell ref="B7:D7"/>
    <mergeCell ref="B8:B17"/>
    <mergeCell ref="C8:C10"/>
    <mergeCell ref="C11:C16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2020-06-26T00:00:41Z</dcterms:created>
  <dcterms:modified xsi:type="dcterms:W3CDTF">2020-06-26T00:00:43Z</dcterms:modified>
</cp:coreProperties>
</file>