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わたつみ事務\Desktop\"/>
    </mc:Choice>
  </mc:AlternateContent>
  <xr:revisionPtr revIDLastSave="0" documentId="8_{D2535098-59E2-4B01-B578-9BD196AD876B}" xr6:coauthVersionLast="47" xr6:coauthVersionMax="47" xr10:uidLastSave="{00000000-0000-0000-0000-000000000000}"/>
  <bookViews>
    <workbookView xWindow="-108" yWindow="-108" windowWidth="23256" windowHeight="12456" xr2:uid="{B8784364-B046-44B4-9328-7EB7156D0742}"/>
  </bookViews>
  <sheets>
    <sheet name="社会福祉事業" sheetId="1" r:id="rId1"/>
  </sheets>
  <definedNames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H35" i="1" s="1"/>
  <c r="G33" i="1"/>
  <c r="E33" i="1"/>
  <c r="F33" i="1" s="1"/>
  <c r="G32" i="1"/>
  <c r="F32" i="1"/>
  <c r="H32" i="1" s="1"/>
  <c r="E32" i="1"/>
  <c r="F31" i="1"/>
  <c r="H31" i="1" s="1"/>
  <c r="F30" i="1"/>
  <c r="H30" i="1" s="1"/>
  <c r="G29" i="1"/>
  <c r="F29" i="1"/>
  <c r="H29" i="1" s="1"/>
  <c r="H33" i="1" s="1"/>
  <c r="E29" i="1"/>
  <c r="F28" i="1"/>
  <c r="H28" i="1" s="1"/>
  <c r="F27" i="1"/>
  <c r="H27" i="1" s="1"/>
  <c r="G25" i="1"/>
  <c r="E25" i="1"/>
  <c r="F25" i="1" s="1"/>
  <c r="H25" i="1" s="1"/>
  <c r="F24" i="1"/>
  <c r="H24" i="1" s="1"/>
  <c r="H23" i="1"/>
  <c r="F23" i="1"/>
  <c r="F22" i="1"/>
  <c r="H22" i="1" s="1"/>
  <c r="G21" i="1"/>
  <c r="G26" i="1" s="1"/>
  <c r="E21" i="1"/>
  <c r="E26" i="1" s="1"/>
  <c r="F26" i="1" s="1"/>
  <c r="H20" i="1"/>
  <c r="F20" i="1"/>
  <c r="G18" i="1"/>
  <c r="F18" i="1"/>
  <c r="H18" i="1" s="1"/>
  <c r="E18" i="1"/>
  <c r="F17" i="1"/>
  <c r="H17" i="1" s="1"/>
  <c r="F16" i="1"/>
  <c r="H16" i="1" s="1"/>
  <c r="F15" i="1"/>
  <c r="H15" i="1" s="1"/>
  <c r="H14" i="1"/>
  <c r="F14" i="1"/>
  <c r="G13" i="1"/>
  <c r="G19" i="1" s="1"/>
  <c r="G34" i="1" s="1"/>
  <c r="G36" i="1" s="1"/>
  <c r="E13" i="1"/>
  <c r="E19" i="1" s="1"/>
  <c r="F12" i="1"/>
  <c r="H12" i="1" s="1"/>
  <c r="H11" i="1"/>
  <c r="F11" i="1"/>
  <c r="F10" i="1"/>
  <c r="H10" i="1" s="1"/>
  <c r="F9" i="1"/>
  <c r="H9" i="1" s="1"/>
  <c r="F8" i="1"/>
  <c r="H8" i="1" s="1"/>
  <c r="E34" i="1" l="1"/>
  <c r="F19" i="1"/>
  <c r="F13" i="1"/>
  <c r="H13" i="1" s="1"/>
  <c r="H19" i="1" s="1"/>
  <c r="F21" i="1"/>
  <c r="H21" i="1" s="1"/>
  <c r="H26" i="1" s="1"/>
  <c r="F34" i="1" l="1"/>
  <c r="E36" i="1"/>
  <c r="F36" i="1" s="1"/>
  <c r="H34" i="1"/>
  <c r="H36" i="1" s="1"/>
</calcChain>
</file>

<file path=xl/sharedStrings.xml><?xml version="1.0" encoding="utf-8"?>
<sst xmlns="http://schemas.openxmlformats.org/spreadsheetml/2006/main" count="47" uniqueCount="43">
  <si>
    <t>第一号第三様式（第十七条第四項関係）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</si>
  <si>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資金収支内訳表</t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</si>
  <si>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</si>
  <si>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</si>
  <si>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</si>
  <si>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わたつみの里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</si>
  <si>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</si>
  <si>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</si>
  <si>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</si>
  <si>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事業活動による収支</t>
  </si>
  <si>
    <t>収入</t>
  </si>
  <si>
    <t>障害福祉サービス等事業収入</t>
  </si>
  <si>
    <t>経常経費寄附金収入</t>
  </si>
  <si>
    <t>受取利息配当金収入</t>
  </si>
  <si>
    <t>社会福祉連携推進業務貸付金受取利息収入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</si>
  <si>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</si>
  <si>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</si>
  <si>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</si>
  <si>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</si>
  <si>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</si>
  <si>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</si>
  <si>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その他の支出</t>
  </si>
  <si>
    <t>事業活動支出計（２）</t>
  </si>
  <si>
    <t>事業活動資金収支差額（３）＝（１）－（２）</t>
  </si>
  <si>
    <t>施設整備等による収支</t>
  </si>
  <si>
    <t>社会福祉連携推進業務設備資金借入金収入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</si>
  <si>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</si>
  <si>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</si>
  <si>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</si>
  <si>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</si>
  <si>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施設整備等支出計（５）</t>
  </si>
  <si>
    <t>施設整備等資金収支差額（６）＝（４）－（５）</t>
  </si>
  <si>
    <t>その他の活動による収支</t>
  </si>
  <si>
    <t>社会福祉連携推進業務長期運営資金借入金収入</t>
  </si>
  <si>
    <t>社会福祉連携推進業務長期貸付金回収収入</t>
  </si>
  <si>
    <t>その他の活動収入計（７）</t>
  </si>
  <si>
    <t>社会福祉連携推進業務長期運営資金借入金元金償還支出</t>
  </si>
  <si>
    <t>社会福祉連携推進業務長期貸付金支出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</si>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</sst>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2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2" xfId="1" applyNumberFormat="1" applyFont="1" applyBorder="1" applyAlignment="1">
      <alignment horizontal="center" vertical="center" shrinkToFit="1"/>
    </xf>
    <xf numFmtId="49" fontId="7" fillId="0" borderId="3" xfId="1" applyNumberFormat="1" applyFont="1" applyBorder="1" applyAlignment="1">
      <alignment horizontal="center" vertical="center" shrinkToFit="1"/>
    </xf>
    <xf numFmtId="49" fontId="7" fillId="0" borderId="4" xfId="1" applyNumberFormat="1" applyFont="1" applyBorder="1" applyAlignment="1">
      <alignment horizontal="center" vertical="center" wrapText="1" shrinkToFit="1"/>
    </xf>
    <xf numFmtId="49" fontId="7" fillId="0" borderId="4" xfId="1" applyNumberFormat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9" fillId="0" borderId="5" xfId="2" applyNumberFormat="1" applyFont="1" applyBorder="1" applyAlignment="1" applyProtection="1">
      <alignment vertical="center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2" applyFont="1" applyBorder="1" applyAlignment="1">
      <alignment vertical="center" textRotation="255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7" xfId="2" applyFont="1" applyBorder="1" applyAlignment="1">
      <alignment vertical="center" textRotation="255"/>
    </xf>
    <xf numFmtId="0" fontId="7" fillId="0" borderId="4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2" xfId="2" applyFont="1" applyBorder="1" applyAlignment="1">
      <alignment vertical="center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1" xfId="2" applyFont="1" applyBorder="1" applyAlignment="1">
      <alignment vertical="center"/>
    </xf>
    <xf numFmtId="0" fontId="7" fillId="0" borderId="4" xfId="2" applyFont="1" applyBorder="1" applyAlignment="1">
      <alignment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9F0CDF14-6C0A-43C1-98AF-1C4E394C9E46}"/>
    <cellStyle name="標準 3" xfId="1" xr:uid="{076F66AF-150A-49CB-87D2-16CDC89387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346F3-1FD2-4B51-9DD3-DA772EF3EC66}">
  <sheetPr>
    <pageSetUpPr fitToPage="1"/>
  </sheetPr>
  <dimension ref="B2:H36"/>
  <sheetViews>
    <sheetView showGridLines="0" tabSelected="1" workbookViewId="0"/>
  </sheetViews>
  <sheetFormatPr defaultRowHeight="18" x14ac:dyDescent="0.45"/>
  <cols>
    <col min="1" max="3" width="3" customWidth="1"/>
    <col min="4" max="4" width="45.59765625" customWidth="1"/>
    <col min="5" max="8" width="21.296875" customWidth="1"/>
  </cols>
  <sheetData>
    <row r="2" spans="2:8" ht="22.8" x14ac:dyDescent="0.45">
      <c r="B2" s="1"/>
      <c r="C2" s="1"/>
      <c r="D2" s="1"/>
      <c r="E2" s="1"/>
      <c r="F2" s="2"/>
      <c r="G2" s="3"/>
      <c r="H2" s="3" t="s">
        <v>0</v>
      </c>
    </row>
    <row r="3" spans="2:8" ht="22.8" x14ac:dyDescent="0.45">
      <c r="B3" s="4" t="s">
        <v>1</v>
      </c>
      <c r="C3" s="4"/>
      <c r="D3" s="4"/>
      <c r="E3" s="4"/>
      <c r="F3" s="4"/>
      <c r="G3" s="4"/>
      <c r="H3" s="4"/>
    </row>
    <row r="4" spans="2:8" x14ac:dyDescent="0.45">
      <c r="B4" s="5"/>
      <c r="C4" s="5"/>
      <c r="D4" s="5"/>
      <c r="E4" s="5"/>
      <c r="F4" s="5"/>
      <c r="G4" s="2"/>
      <c r="H4" s="2"/>
    </row>
    <row r="5" spans="2:8" ht="22.8" x14ac:dyDescent="0.45">
      <c r="B5" s="6" t="s">
        <v>2</v>
      </c>
      <c r="C5" s="6"/>
      <c r="D5" s="6"/>
      <c r="E5" s="6"/>
      <c r="F5" s="6"/>
      <c r="G5" s="6"/>
      <c r="H5" s="6"/>
    </row>
    <row r="6" spans="2:8" x14ac:dyDescent="0.45">
      <c r="B6" s="7"/>
      <c r="C6" s="7"/>
      <c r="D6" s="7"/>
      <c r="E6" s="7"/>
      <c r="F6" s="2"/>
      <c r="G6" s="2"/>
      <c r="H6" s="7" t="s">
        <v>3</v>
      </c>
    </row>
    <row r="7" spans="2:8" ht="28.8" x14ac:dyDescent="0.45">
      <c r="B7" s="8" t="s">
        <v>4</v>
      </c>
      <c r="C7" s="9"/>
      <c r="D7" s="10"/>
      <c r="E7" s="11" t="s">
        <v>5</v>
      </c>
      <c r="F7" s="12" t="s">
        <v>6</v>
      </c>
      <c r="G7" s="12" t="s">
        <v>7</v>
      </c>
      <c r="H7" s="12" t="s">
        <v>8</v>
      </c>
    </row>
    <row r="8" spans="2:8" x14ac:dyDescent="0.45">
      <c r="B8" s="13" t="s">
        <v>9</v>
      </c>
      <c r="C8" s="13" t="s">
        <v>10</v>
      </c>
      <c r="D8" s="14" t="s">
        <v>11</v>
      </c>
      <c r="E8" s="15">
        <v>178063063</v>
      </c>
      <c r="F8" s="15">
        <f>+E8</f>
        <v>178063063</v>
      </c>
      <c r="G8" s="16"/>
      <c r="H8" s="15">
        <f>F8-ABS(G8)</f>
        <v>178063063</v>
      </c>
    </row>
    <row r="9" spans="2:8" x14ac:dyDescent="0.45">
      <c r="B9" s="17"/>
      <c r="C9" s="17"/>
      <c r="D9" s="18" t="s">
        <v>12</v>
      </c>
      <c r="E9" s="19">
        <v>374000</v>
      </c>
      <c r="F9" s="19">
        <f t="shared" ref="F9:F36" si="0">+E9</f>
        <v>374000</v>
      </c>
      <c r="G9" s="20"/>
      <c r="H9" s="19">
        <f t="shared" ref="H9:H35" si="1">F9-ABS(G9)</f>
        <v>374000</v>
      </c>
    </row>
    <row r="10" spans="2:8" x14ac:dyDescent="0.45">
      <c r="B10" s="17"/>
      <c r="C10" s="17"/>
      <c r="D10" s="18" t="s">
        <v>13</v>
      </c>
      <c r="E10" s="19">
        <v>236</v>
      </c>
      <c r="F10" s="19">
        <f t="shared" si="0"/>
        <v>236</v>
      </c>
      <c r="G10" s="20"/>
      <c r="H10" s="19">
        <f t="shared" si="1"/>
        <v>236</v>
      </c>
    </row>
    <row r="11" spans="2:8" x14ac:dyDescent="0.45">
      <c r="B11" s="17"/>
      <c r="C11" s="17"/>
      <c r="D11" s="18" t="s">
        <v>14</v>
      </c>
      <c r="E11" s="19"/>
      <c r="F11" s="19">
        <f t="shared" si="0"/>
        <v>0</v>
      </c>
      <c r="G11" s="20"/>
      <c r="H11" s="19">
        <f t="shared" si="1"/>
        <v>0</v>
      </c>
    </row>
    <row r="12" spans="2:8" x14ac:dyDescent="0.45">
      <c r="B12" s="17"/>
      <c r="C12" s="17"/>
      <c r="D12" s="18" t="s">
        <v>15</v>
      </c>
      <c r="E12" s="19">
        <v>384038</v>
      </c>
      <c r="F12" s="19">
        <f t="shared" si="0"/>
        <v>384038</v>
      </c>
      <c r="G12" s="21"/>
      <c r="H12" s="19">
        <f t="shared" si="1"/>
        <v>384038</v>
      </c>
    </row>
    <row r="13" spans="2:8" x14ac:dyDescent="0.45">
      <c r="B13" s="17"/>
      <c r="C13" s="22"/>
      <c r="D13" s="23" t="s">
        <v>16</v>
      </c>
      <c r="E13" s="24">
        <f>+E8+E9+E10+E11+E12</f>
        <v>178821337</v>
      </c>
      <c r="F13" s="24">
        <f t="shared" si="0"/>
        <v>178821337</v>
      </c>
      <c r="G13" s="25">
        <f>+G8+G9+G10+G11+G12</f>
        <v>0</v>
      </c>
      <c r="H13" s="24">
        <f t="shared" si="1"/>
        <v>178821337</v>
      </c>
    </row>
    <row r="14" spans="2:8" x14ac:dyDescent="0.45">
      <c r="B14" s="17"/>
      <c r="C14" s="13" t="s">
        <v>17</v>
      </c>
      <c r="D14" s="18" t="s">
        <v>18</v>
      </c>
      <c r="E14" s="19">
        <v>110236442</v>
      </c>
      <c r="F14" s="19">
        <f t="shared" si="0"/>
        <v>110236442</v>
      </c>
      <c r="G14" s="16"/>
      <c r="H14" s="19">
        <f t="shared" si="1"/>
        <v>110236442</v>
      </c>
    </row>
    <row r="15" spans="2:8" x14ac:dyDescent="0.45">
      <c r="B15" s="17"/>
      <c r="C15" s="17"/>
      <c r="D15" s="18" t="s">
        <v>19</v>
      </c>
      <c r="E15" s="19">
        <v>27509766</v>
      </c>
      <c r="F15" s="19">
        <f t="shared" si="0"/>
        <v>27509766</v>
      </c>
      <c r="G15" s="20"/>
      <c r="H15" s="19">
        <f t="shared" si="1"/>
        <v>27509766</v>
      </c>
    </row>
    <row r="16" spans="2:8" x14ac:dyDescent="0.45">
      <c r="B16" s="17"/>
      <c r="C16" s="17"/>
      <c r="D16" s="18" t="s">
        <v>20</v>
      </c>
      <c r="E16" s="19">
        <v>31092504</v>
      </c>
      <c r="F16" s="19">
        <f t="shared" si="0"/>
        <v>31092504</v>
      </c>
      <c r="G16" s="20"/>
      <c r="H16" s="19">
        <f t="shared" si="1"/>
        <v>31092504</v>
      </c>
    </row>
    <row r="17" spans="2:8" x14ac:dyDescent="0.45">
      <c r="B17" s="17"/>
      <c r="C17" s="17"/>
      <c r="D17" s="18" t="s">
        <v>21</v>
      </c>
      <c r="E17" s="19">
        <v>434449</v>
      </c>
      <c r="F17" s="19">
        <f t="shared" si="0"/>
        <v>434449</v>
      </c>
      <c r="G17" s="21"/>
      <c r="H17" s="19">
        <f t="shared" si="1"/>
        <v>434449</v>
      </c>
    </row>
    <row r="18" spans="2:8" x14ac:dyDescent="0.45">
      <c r="B18" s="17"/>
      <c r="C18" s="22"/>
      <c r="D18" s="23" t="s">
        <v>22</v>
      </c>
      <c r="E18" s="24">
        <f>+E14+E15+E16+E17</f>
        <v>169273161</v>
      </c>
      <c r="F18" s="24">
        <f t="shared" si="0"/>
        <v>169273161</v>
      </c>
      <c r="G18" s="25">
        <f>+G14+G15+G16+G17</f>
        <v>0</v>
      </c>
      <c r="H18" s="24">
        <f t="shared" si="1"/>
        <v>169273161</v>
      </c>
    </row>
    <row r="19" spans="2:8" x14ac:dyDescent="0.45">
      <c r="B19" s="22"/>
      <c r="C19" s="26" t="s">
        <v>23</v>
      </c>
      <c r="D19" s="27"/>
      <c r="E19" s="28">
        <f xml:space="preserve"> +E13 - E18</f>
        <v>9548176</v>
      </c>
      <c r="F19" s="28">
        <f t="shared" si="0"/>
        <v>9548176</v>
      </c>
      <c r="G19" s="25">
        <f xml:space="preserve"> +G13 - G18</f>
        <v>0</v>
      </c>
      <c r="H19" s="28">
        <f>H13-H18</f>
        <v>9548176</v>
      </c>
    </row>
    <row r="20" spans="2:8" x14ac:dyDescent="0.45">
      <c r="B20" s="13" t="s">
        <v>24</v>
      </c>
      <c r="C20" s="13" t="s">
        <v>10</v>
      </c>
      <c r="D20" s="18" t="s">
        <v>25</v>
      </c>
      <c r="E20" s="19"/>
      <c r="F20" s="19">
        <f t="shared" si="0"/>
        <v>0</v>
      </c>
      <c r="G20" s="25"/>
      <c r="H20" s="19">
        <f t="shared" si="1"/>
        <v>0</v>
      </c>
    </row>
    <row r="21" spans="2:8" x14ac:dyDescent="0.45">
      <c r="B21" s="17"/>
      <c r="C21" s="22"/>
      <c r="D21" s="23" t="s">
        <v>26</v>
      </c>
      <c r="E21" s="24">
        <f>+E20</f>
        <v>0</v>
      </c>
      <c r="F21" s="24">
        <f t="shared" si="0"/>
        <v>0</v>
      </c>
      <c r="G21" s="25">
        <f>+G20</f>
        <v>0</v>
      </c>
      <c r="H21" s="24">
        <f t="shared" si="1"/>
        <v>0</v>
      </c>
    </row>
    <row r="22" spans="2:8" x14ac:dyDescent="0.45">
      <c r="B22" s="17"/>
      <c r="C22" s="13" t="s">
        <v>17</v>
      </c>
      <c r="D22" s="18" t="s">
        <v>27</v>
      </c>
      <c r="E22" s="19"/>
      <c r="F22" s="19">
        <f t="shared" si="0"/>
        <v>0</v>
      </c>
      <c r="G22" s="16"/>
      <c r="H22" s="19">
        <f t="shared" si="1"/>
        <v>0</v>
      </c>
    </row>
    <row r="23" spans="2:8" x14ac:dyDescent="0.45">
      <c r="B23" s="17"/>
      <c r="C23" s="17"/>
      <c r="D23" s="18" t="s">
        <v>28</v>
      </c>
      <c r="E23" s="19"/>
      <c r="F23" s="19">
        <f t="shared" si="0"/>
        <v>0</v>
      </c>
      <c r="G23" s="20"/>
      <c r="H23" s="19">
        <f t="shared" si="1"/>
        <v>0</v>
      </c>
    </row>
    <row r="24" spans="2:8" x14ac:dyDescent="0.45">
      <c r="B24" s="17"/>
      <c r="C24" s="17"/>
      <c r="D24" s="18" t="s">
        <v>29</v>
      </c>
      <c r="E24" s="19">
        <v>867900</v>
      </c>
      <c r="F24" s="19">
        <f t="shared" si="0"/>
        <v>867900</v>
      </c>
      <c r="G24" s="21"/>
      <c r="H24" s="19">
        <f t="shared" si="1"/>
        <v>867900</v>
      </c>
    </row>
    <row r="25" spans="2:8" x14ac:dyDescent="0.45">
      <c r="B25" s="17"/>
      <c r="C25" s="22"/>
      <c r="D25" s="23" t="s">
        <v>30</v>
      </c>
      <c r="E25" s="24">
        <f>+E22+E23+E24</f>
        <v>867900</v>
      </c>
      <c r="F25" s="24">
        <f t="shared" si="0"/>
        <v>867900</v>
      </c>
      <c r="G25" s="25">
        <f>+G22+G23+G24</f>
        <v>0</v>
      </c>
      <c r="H25" s="24">
        <f t="shared" si="1"/>
        <v>867900</v>
      </c>
    </row>
    <row r="26" spans="2:8" x14ac:dyDescent="0.45">
      <c r="B26" s="22"/>
      <c r="C26" s="29" t="s">
        <v>31</v>
      </c>
      <c r="D26" s="27"/>
      <c r="E26" s="28">
        <f xml:space="preserve"> +E21 - E25</f>
        <v>-867900</v>
      </c>
      <c r="F26" s="28">
        <f t="shared" si="0"/>
        <v>-867900</v>
      </c>
      <c r="G26" s="25">
        <f xml:space="preserve"> +G21 - G25</f>
        <v>0</v>
      </c>
      <c r="H26" s="28">
        <f>H21-H25</f>
        <v>-867900</v>
      </c>
    </row>
    <row r="27" spans="2:8" x14ac:dyDescent="0.45">
      <c r="B27" s="13" t="s">
        <v>32</v>
      </c>
      <c r="C27" s="13" t="s">
        <v>10</v>
      </c>
      <c r="D27" s="18" t="s">
        <v>33</v>
      </c>
      <c r="E27" s="19"/>
      <c r="F27" s="19">
        <f t="shared" si="0"/>
        <v>0</v>
      </c>
      <c r="G27" s="16"/>
      <c r="H27" s="19">
        <f t="shared" si="1"/>
        <v>0</v>
      </c>
    </row>
    <row r="28" spans="2:8" x14ac:dyDescent="0.45">
      <c r="B28" s="17"/>
      <c r="C28" s="17"/>
      <c r="D28" s="18" t="s">
        <v>34</v>
      </c>
      <c r="E28" s="19"/>
      <c r="F28" s="19">
        <f t="shared" si="0"/>
        <v>0</v>
      </c>
      <c r="G28" s="21"/>
      <c r="H28" s="19">
        <f t="shared" si="1"/>
        <v>0</v>
      </c>
    </row>
    <row r="29" spans="2:8" x14ac:dyDescent="0.45">
      <c r="B29" s="17"/>
      <c r="C29" s="22"/>
      <c r="D29" s="23" t="s">
        <v>35</v>
      </c>
      <c r="E29" s="24">
        <f>+E27+E28</f>
        <v>0</v>
      </c>
      <c r="F29" s="24">
        <f t="shared" si="0"/>
        <v>0</v>
      </c>
      <c r="G29" s="25">
        <f>+G27+G28</f>
        <v>0</v>
      </c>
      <c r="H29" s="24">
        <f t="shared" si="1"/>
        <v>0</v>
      </c>
    </row>
    <row r="30" spans="2:8" x14ac:dyDescent="0.45">
      <c r="B30" s="17"/>
      <c r="C30" s="13" t="s">
        <v>17</v>
      </c>
      <c r="D30" s="18" t="s">
        <v>36</v>
      </c>
      <c r="E30" s="19"/>
      <c r="F30" s="19">
        <f t="shared" si="0"/>
        <v>0</v>
      </c>
      <c r="G30" s="16"/>
      <c r="H30" s="19">
        <f t="shared" si="1"/>
        <v>0</v>
      </c>
    </row>
    <row r="31" spans="2:8" x14ac:dyDescent="0.45">
      <c r="B31" s="17"/>
      <c r="C31" s="17"/>
      <c r="D31" s="18" t="s">
        <v>37</v>
      </c>
      <c r="E31" s="19"/>
      <c r="F31" s="19">
        <f t="shared" si="0"/>
        <v>0</v>
      </c>
      <c r="G31" s="21"/>
      <c r="H31" s="19">
        <f t="shared" si="1"/>
        <v>0</v>
      </c>
    </row>
    <row r="32" spans="2:8" x14ac:dyDescent="0.45">
      <c r="B32" s="17"/>
      <c r="C32" s="22"/>
      <c r="D32" s="30" t="s">
        <v>38</v>
      </c>
      <c r="E32" s="31">
        <f>+E30+E31</f>
        <v>0</v>
      </c>
      <c r="F32" s="31">
        <f t="shared" si="0"/>
        <v>0</v>
      </c>
      <c r="G32" s="25">
        <f>+G30+G31</f>
        <v>0</v>
      </c>
      <c r="H32" s="31">
        <f t="shared" si="1"/>
        <v>0</v>
      </c>
    </row>
    <row r="33" spans="2:8" x14ac:dyDescent="0.45">
      <c r="B33" s="22"/>
      <c r="C33" s="29" t="s">
        <v>39</v>
      </c>
      <c r="D33" s="27"/>
      <c r="E33" s="28">
        <f xml:space="preserve"> +E29 - E32</f>
        <v>0</v>
      </c>
      <c r="F33" s="28">
        <f t="shared" si="0"/>
        <v>0</v>
      </c>
      <c r="G33" s="25">
        <f xml:space="preserve"> +G29 - G32</f>
        <v>0</v>
      </c>
      <c r="H33" s="28">
        <f>H29-H32</f>
        <v>0</v>
      </c>
    </row>
    <row r="34" spans="2:8" x14ac:dyDescent="0.45">
      <c r="B34" s="29" t="s">
        <v>40</v>
      </c>
      <c r="C34" s="26"/>
      <c r="D34" s="27"/>
      <c r="E34" s="28">
        <f xml:space="preserve"> +E19 +E26 +E33</f>
        <v>8680276</v>
      </c>
      <c r="F34" s="28">
        <f t="shared" si="0"/>
        <v>8680276</v>
      </c>
      <c r="G34" s="25">
        <f xml:space="preserve"> +G19 +G26 +G33</f>
        <v>0</v>
      </c>
      <c r="H34" s="28">
        <f>H19+H26+H33</f>
        <v>8680276</v>
      </c>
    </row>
    <row r="35" spans="2:8" x14ac:dyDescent="0.45">
      <c r="B35" s="29" t="s">
        <v>41</v>
      </c>
      <c r="C35" s="26"/>
      <c r="D35" s="27"/>
      <c r="E35" s="28">
        <v>183006423</v>
      </c>
      <c r="F35" s="28">
        <f t="shared" si="0"/>
        <v>183006423</v>
      </c>
      <c r="G35" s="25"/>
      <c r="H35" s="28">
        <f t="shared" si="1"/>
        <v>183006423</v>
      </c>
    </row>
    <row r="36" spans="2:8" x14ac:dyDescent="0.45">
      <c r="B36" s="29" t="s">
        <v>42</v>
      </c>
      <c r="C36" s="26"/>
      <c r="D36" s="27"/>
      <c r="E36" s="28">
        <f xml:space="preserve"> +E34 +E35</f>
        <v>191686699</v>
      </c>
      <c r="F36" s="28">
        <f t="shared" si="0"/>
        <v>191686699</v>
      </c>
      <c r="G36" s="25">
        <f xml:space="preserve"> +G34 +G35</f>
        <v>0</v>
      </c>
      <c r="H36" s="28">
        <f>H34+H35</f>
        <v>191686699</v>
      </c>
    </row>
  </sheetData>
  <mergeCells count="12">
    <mergeCell ref="B20:B26"/>
    <mergeCell ref="C20:C21"/>
    <mergeCell ref="C22:C25"/>
    <mergeCell ref="B27:B33"/>
    <mergeCell ref="C27:C29"/>
    <mergeCell ref="C30:C32"/>
    <mergeCell ref="B3:H3"/>
    <mergeCell ref="B5:H5"/>
    <mergeCell ref="B7:D7"/>
    <mergeCell ref="B8:B19"/>
    <mergeCell ref="C8:C13"/>
    <mergeCell ref="C14:C18"/>
  </mergeCells>
  <phoneticPr fontId="1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 watatumi</dc:creator>
  <cp:lastModifiedBy>jimu watatumi</cp:lastModifiedBy>
  <dcterms:created xsi:type="dcterms:W3CDTF">2024-05-23T05:41:23Z</dcterms:created>
  <dcterms:modified xsi:type="dcterms:W3CDTF">2024-05-23T05:41:24Z</dcterms:modified>
</cp:coreProperties>
</file>