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8A31FBAA-2429-458F-B6B5-D2253E051EBE}" xr6:coauthVersionLast="47" xr6:coauthVersionMax="47" xr10:uidLastSave="{00000000-0000-0000-0000-000000000000}"/>
  <bookViews>
    <workbookView xWindow="-108" yWindow="-108" windowWidth="23256" windowHeight="12456" xr2:uid="{C2697958-B0F3-43EA-B3A6-93233CEC6020}"/>
  </bookViews>
  <sheets>
    <sheet name="わたつみの里" sheetId="1" r:id="rId1"/>
  </sheets>
  <definedNames>
    <definedName name="_xlnm.Print_Titles" localSheetId="0">わたつみの里!$1:$5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1" l="1"/>
  <c r="G86" i="1"/>
  <c r="G84" i="1"/>
  <c r="F84" i="1"/>
  <c r="E84" i="1"/>
  <c r="G83" i="1"/>
  <c r="G82" i="1"/>
  <c r="F81" i="1"/>
  <c r="F85" i="1" s="1"/>
  <c r="E81" i="1"/>
  <c r="G81" i="1" s="1"/>
  <c r="G80" i="1"/>
  <c r="G79" i="1"/>
  <c r="G76" i="1"/>
  <c r="G75" i="1"/>
  <c r="F74" i="1"/>
  <c r="F77" i="1" s="1"/>
  <c r="F78" i="1" s="1"/>
  <c r="E74" i="1"/>
  <c r="E77" i="1" s="1"/>
  <c r="G73" i="1"/>
  <c r="G72" i="1"/>
  <c r="F71" i="1"/>
  <c r="E71" i="1"/>
  <c r="G71" i="1" s="1"/>
  <c r="G70" i="1"/>
  <c r="G67" i="1"/>
  <c r="F66" i="1"/>
  <c r="E66" i="1"/>
  <c r="G66" i="1" s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F48" i="1"/>
  <c r="E48" i="1"/>
  <c r="G48" i="1" s="1"/>
  <c r="G47" i="1"/>
  <c r="G46" i="1"/>
  <c r="G45" i="1"/>
  <c r="G44" i="1"/>
  <c r="G43" i="1"/>
  <c r="G42" i="1"/>
  <c r="G41" i="1"/>
  <c r="G40" i="1"/>
  <c r="G39" i="1"/>
  <c r="F38" i="1"/>
  <c r="E38" i="1"/>
  <c r="E68" i="1" s="1"/>
  <c r="G68" i="1" s="1"/>
  <c r="G37" i="1"/>
  <c r="G36" i="1"/>
  <c r="G35" i="1"/>
  <c r="G34" i="1"/>
  <c r="G33" i="1"/>
  <c r="G32" i="1"/>
  <c r="G31" i="1"/>
  <c r="G30" i="1"/>
  <c r="F30" i="1"/>
  <c r="E30" i="1"/>
  <c r="G29" i="1"/>
  <c r="G28" i="1"/>
  <c r="F28" i="1"/>
  <c r="F68" i="1" s="1"/>
  <c r="F69" i="1" s="1"/>
  <c r="E28" i="1"/>
  <c r="F27" i="1"/>
  <c r="G26" i="1"/>
  <c r="G25" i="1"/>
  <c r="G24" i="1"/>
  <c r="F23" i="1"/>
  <c r="E23" i="1"/>
  <c r="G23" i="1" s="1"/>
  <c r="G22" i="1"/>
  <c r="G21" i="1"/>
  <c r="G20" i="1"/>
  <c r="G19" i="1"/>
  <c r="G18" i="1"/>
  <c r="G17" i="1"/>
  <c r="G16" i="1"/>
  <c r="G15" i="1"/>
  <c r="G14" i="1"/>
  <c r="F14" i="1"/>
  <c r="E14" i="1"/>
  <c r="G13" i="1"/>
  <c r="G12" i="1"/>
  <c r="F11" i="1"/>
  <c r="E11" i="1"/>
  <c r="G11" i="1" s="1"/>
  <c r="G10" i="1"/>
  <c r="G9" i="1"/>
  <c r="G8" i="1"/>
  <c r="F7" i="1"/>
  <c r="E7" i="1"/>
  <c r="G7" i="1" s="1"/>
  <c r="F6" i="1"/>
  <c r="E6" i="1"/>
  <c r="E27" i="1" s="1"/>
  <c r="E69" i="1" l="1"/>
  <c r="G27" i="1"/>
  <c r="G77" i="1"/>
  <c r="E78" i="1"/>
  <c r="G78" i="1" s="1"/>
  <c r="F88" i="1"/>
  <c r="F90" i="1" s="1"/>
  <c r="G6" i="1"/>
  <c r="G38" i="1"/>
  <c r="G74" i="1"/>
  <c r="E85" i="1"/>
  <c r="G85" i="1" s="1"/>
  <c r="G69" i="1" l="1"/>
  <c r="E88" i="1"/>
  <c r="E90" i="1" l="1"/>
  <c r="G90" i="1" s="1"/>
  <c r="G88" i="1"/>
</calcChain>
</file>

<file path=xl/sharedStrings.xml><?xml version="1.0" encoding="utf-8"?>
<sst xmlns="http://schemas.openxmlformats.org/spreadsheetml/2006/main" count="102" uniqueCount="96">
  <si>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</si>
  <si>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わたつみの里拠点区分  資金収支計算書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</si>
  <si>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</si>
  <si>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</si>
  <si>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</si>
  <si>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</si>
  <si>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</si>
  <si>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</si>
  <si>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</si>
  <si>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</si>
  <si>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</si>
  <si>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障害福祉サービス等事業収入</t>
  </si>
  <si>
    <t>　自立支援給付費収入</t>
  </si>
  <si>
    <t>　　介護給付費収入</t>
  </si>
  <si>
    <t>　　計画相談支援給付費収入</t>
  </si>
  <si>
    <t>　利用者負担金収入</t>
  </si>
  <si>
    <t>　補足給付費収入</t>
  </si>
  <si>
    <t>　　特定障害者特別給付費収入</t>
  </si>
  <si>
    <t>　特定費用収入</t>
  </si>
  <si>
    <t>　その他の事業収入</t>
  </si>
  <si>
    <t>　　補助金事業収入（公費）</t>
  </si>
  <si>
    <t>　　補助金事業収入</t>
  </si>
  <si>
    <t>　　受託事業収入（公費）</t>
  </si>
  <si>
    <t>　　受託事業収入（一般）</t>
  </si>
  <si>
    <t>　　その他の事業収入</t>
  </si>
  <si>
    <t>経常経費寄附金収入</t>
  </si>
  <si>
    <t>受取利息配当金収入</t>
  </si>
  <si>
    <t>社会福祉連携推進業務貸付金受取利息収入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</si>
  <si>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</si>
  <si>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</si>
  <si>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</si>
  <si>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</si>
  <si>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</si>
  <si>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</si>
  <si>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</si>
  <si>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</si>
  <si>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</si>
  <si>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　職員俸給支出</t>
  </si>
  <si>
    <t>　　職員諸手当支出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</si>
  <si>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</si>
  <si>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</si>
  <si>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</si>
  <si>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</si>
  <si>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</si>
  <si>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</si>
  <si>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</si>
  <si>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保健衛生費支出</t>
  </si>
  <si>
    <t>　教養娯楽費支出</t>
  </si>
  <si>
    <t>　水道光熱費支出</t>
  </si>
  <si>
    <t>　消耗器具備品費支出</t>
  </si>
  <si>
    <t>　保険料支出</t>
  </si>
  <si>
    <t>　賃借料支出</t>
  </si>
  <si>
    <t>　教育指導費支出</t>
  </si>
  <si>
    <t>　車輌費支出</t>
  </si>
  <si>
    <t>事務費支出</t>
  </si>
  <si>
    <t>　福利厚生費支出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</si>
  <si>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</si>
  <si>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</si>
  <si>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</si>
  <si>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</si>
  <si>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</si>
  <si>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</si>
  <si>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広報費支出</t>
  </si>
  <si>
    <t>　業務委託費支出</t>
  </si>
  <si>
    <t>　手数料支出</t>
  </si>
  <si>
    <t>　租税公課支出</t>
  </si>
  <si>
    <t>　保守料支出</t>
  </si>
  <si>
    <t>　渉外費支出</t>
  </si>
  <si>
    <t>　諸会費支出</t>
  </si>
  <si>
    <t>　雑支出</t>
  </si>
  <si>
    <t>その他の支出</t>
  </si>
  <si>
    <t>　利用者等外給食費支出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</si>
  <si>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</si>
  <si>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</si>
  <si>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</si>
  <si>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</si>
  <si>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</si>
  <si>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</si>
  <si>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</si>
  <si>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</si>
  <si>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　建物取得支出</t>
  </si>
  <si>
    <t>　器具及び備品取得支出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</si>
  <si>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</si>
  <si>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</si>
  <si>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</si>
  <si>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</si>
  <si>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</si>
  <si>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その他の活動収入計（７）</t>
  </si>
  <si>
    <t>社会福祉連携推進業務長期運営資金借入金元金償還支出</t>
  </si>
  <si>
    <t>社会福祉連携推進業務長期貸付金支出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</si>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</sst>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FEA5071A-81AC-4A31-ABF8-E762438AD9FE}"/>
    <cellStyle name="標準 3" xfId="1" xr:uid="{C726ABFD-BDFE-4477-9AB6-0E33F40B22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BB8BA-629C-4698-9D82-F574B9F8EDD2}">
  <sheetPr>
    <pageSetUpPr fitToPage="1"/>
  </sheetPr>
  <dimension ref="B1:H100"/>
  <sheetViews>
    <sheetView showGridLines="0" tabSelected="1" workbookViewId="0"/>
  </sheetViews>
  <sheetFormatPr defaultRowHeight="18" x14ac:dyDescent="0.45"/>
  <cols>
    <col min="1" max="3" width="3" customWidth="1"/>
    <col min="4" max="4" width="54.5" customWidth="1"/>
    <col min="5" max="8" width="21.296875" customWidth="1"/>
  </cols>
  <sheetData>
    <row r="1" spans="2:8" ht="22.8" x14ac:dyDescent="0.45">
      <c r="B1" s="1"/>
      <c r="C1" s="1"/>
      <c r="D1" s="1"/>
      <c r="E1" s="2"/>
      <c r="F1" s="2"/>
      <c r="G1" s="3"/>
      <c r="H1" s="3" t="s">
        <v>0</v>
      </c>
    </row>
    <row r="2" spans="2:8" ht="22.8" x14ac:dyDescent="0.45">
      <c r="B2" s="4" t="s">
        <v>1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2"/>
      <c r="G4" s="2"/>
      <c r="H4" s="6" t="s">
        <v>3</v>
      </c>
    </row>
    <row r="5" spans="2:8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5">
      <c r="B6" s="9" t="s">
        <v>9</v>
      </c>
      <c r="C6" s="9" t="s">
        <v>10</v>
      </c>
      <c r="D6" s="10" t="s">
        <v>11</v>
      </c>
      <c r="E6" s="11">
        <f>+E7+E10+E11+E13+E14</f>
        <v>0</v>
      </c>
      <c r="F6" s="11">
        <f>+F7+F10+F11+F13+F14</f>
        <v>178063063</v>
      </c>
      <c r="G6" s="11">
        <f>E6-F6</f>
        <v>-178063063</v>
      </c>
      <c r="H6" s="11"/>
    </row>
    <row r="7" spans="2:8" x14ac:dyDescent="0.45">
      <c r="B7" s="12"/>
      <c r="C7" s="12"/>
      <c r="D7" s="13" t="s">
        <v>12</v>
      </c>
      <c r="E7" s="14">
        <f>+E8+E9</f>
        <v>0</v>
      </c>
      <c r="F7" s="14">
        <f>+F8+F9</f>
        <v>155218801</v>
      </c>
      <c r="G7" s="14">
        <f t="shared" ref="G7:G70" si="0">E7-F7</f>
        <v>-155218801</v>
      </c>
      <c r="H7" s="14"/>
    </row>
    <row r="8" spans="2:8" x14ac:dyDescent="0.45">
      <c r="B8" s="12"/>
      <c r="C8" s="12"/>
      <c r="D8" s="13" t="s">
        <v>13</v>
      </c>
      <c r="E8" s="14"/>
      <c r="F8" s="14">
        <v>155218801</v>
      </c>
      <c r="G8" s="14">
        <f t="shared" si="0"/>
        <v>-155218801</v>
      </c>
      <c r="H8" s="14"/>
    </row>
    <row r="9" spans="2:8" x14ac:dyDescent="0.4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5">
      <c r="B10" s="12"/>
      <c r="C10" s="12"/>
      <c r="D10" s="13" t="s">
        <v>15</v>
      </c>
      <c r="E10" s="14"/>
      <c r="F10" s="14">
        <v>955572</v>
      </c>
      <c r="G10" s="14">
        <f t="shared" si="0"/>
        <v>-955572</v>
      </c>
      <c r="H10" s="14"/>
    </row>
    <row r="11" spans="2:8" x14ac:dyDescent="0.45">
      <c r="B11" s="12"/>
      <c r="C11" s="12"/>
      <c r="D11" s="13" t="s">
        <v>16</v>
      </c>
      <c r="E11" s="14">
        <f>+E12</f>
        <v>0</v>
      </c>
      <c r="F11" s="14">
        <f>+F12</f>
        <v>3615197</v>
      </c>
      <c r="G11" s="14">
        <f t="shared" si="0"/>
        <v>-3615197</v>
      </c>
      <c r="H11" s="14"/>
    </row>
    <row r="12" spans="2:8" x14ac:dyDescent="0.45">
      <c r="B12" s="12"/>
      <c r="C12" s="12"/>
      <c r="D12" s="13" t="s">
        <v>17</v>
      </c>
      <c r="E12" s="14"/>
      <c r="F12" s="14">
        <v>3615197</v>
      </c>
      <c r="G12" s="14">
        <f t="shared" si="0"/>
        <v>-3615197</v>
      </c>
      <c r="H12" s="14"/>
    </row>
    <row r="13" spans="2:8" x14ac:dyDescent="0.45">
      <c r="B13" s="12"/>
      <c r="C13" s="12"/>
      <c r="D13" s="13" t="s">
        <v>18</v>
      </c>
      <c r="E13" s="14"/>
      <c r="F13" s="14">
        <v>14810898</v>
      </c>
      <c r="G13" s="14">
        <f t="shared" si="0"/>
        <v>-14810898</v>
      </c>
      <c r="H13" s="14"/>
    </row>
    <row r="14" spans="2:8" x14ac:dyDescent="0.45">
      <c r="B14" s="12"/>
      <c r="C14" s="12"/>
      <c r="D14" s="13" t="s">
        <v>19</v>
      </c>
      <c r="E14" s="14">
        <f>+E15+E16+E17+E18+E19</f>
        <v>0</v>
      </c>
      <c r="F14" s="14">
        <f>+F15+F16+F17+F18+F19</f>
        <v>3462595</v>
      </c>
      <c r="G14" s="14">
        <f t="shared" si="0"/>
        <v>-3462595</v>
      </c>
      <c r="H14" s="14"/>
    </row>
    <row r="15" spans="2:8" x14ac:dyDescent="0.45">
      <c r="B15" s="12"/>
      <c r="C15" s="12"/>
      <c r="D15" s="13" t="s">
        <v>20</v>
      </c>
      <c r="E15" s="14"/>
      <c r="F15" s="14">
        <v>2453700</v>
      </c>
      <c r="G15" s="14">
        <f t="shared" si="0"/>
        <v>-2453700</v>
      </c>
      <c r="H15" s="14"/>
    </row>
    <row r="16" spans="2:8" x14ac:dyDescent="0.45">
      <c r="B16" s="12"/>
      <c r="C16" s="12"/>
      <c r="D16" s="13" t="s">
        <v>21</v>
      </c>
      <c r="E16" s="14"/>
      <c r="F16" s="14"/>
      <c r="G16" s="14">
        <f t="shared" si="0"/>
        <v>0</v>
      </c>
      <c r="H16" s="14"/>
    </row>
    <row r="17" spans="2:8" x14ac:dyDescent="0.45">
      <c r="B17" s="12"/>
      <c r="C17" s="12"/>
      <c r="D17" s="13" t="s">
        <v>22</v>
      </c>
      <c r="E17" s="14"/>
      <c r="F17" s="14">
        <v>2050</v>
      </c>
      <c r="G17" s="14">
        <f t="shared" si="0"/>
        <v>-2050</v>
      </c>
      <c r="H17" s="14"/>
    </row>
    <row r="18" spans="2:8" x14ac:dyDescent="0.45">
      <c r="B18" s="12"/>
      <c r="C18" s="12"/>
      <c r="D18" s="13" t="s">
        <v>23</v>
      </c>
      <c r="E18" s="14"/>
      <c r="F18" s="14">
        <v>773</v>
      </c>
      <c r="G18" s="14">
        <f t="shared" si="0"/>
        <v>-773</v>
      </c>
      <c r="H18" s="14"/>
    </row>
    <row r="19" spans="2:8" x14ac:dyDescent="0.45">
      <c r="B19" s="12"/>
      <c r="C19" s="12"/>
      <c r="D19" s="13" t="s">
        <v>24</v>
      </c>
      <c r="E19" s="14"/>
      <c r="F19" s="14">
        <v>1006072</v>
      </c>
      <c r="G19" s="14">
        <f t="shared" si="0"/>
        <v>-1006072</v>
      </c>
      <c r="H19" s="14"/>
    </row>
    <row r="20" spans="2:8" x14ac:dyDescent="0.45">
      <c r="B20" s="12"/>
      <c r="C20" s="12"/>
      <c r="D20" s="13" t="s">
        <v>25</v>
      </c>
      <c r="E20" s="14"/>
      <c r="F20" s="14">
        <v>374000</v>
      </c>
      <c r="G20" s="14">
        <f t="shared" si="0"/>
        <v>-374000</v>
      </c>
      <c r="H20" s="14"/>
    </row>
    <row r="21" spans="2:8" x14ac:dyDescent="0.45">
      <c r="B21" s="12"/>
      <c r="C21" s="12"/>
      <c r="D21" s="13" t="s">
        <v>26</v>
      </c>
      <c r="E21" s="14"/>
      <c r="F21" s="14">
        <v>236</v>
      </c>
      <c r="G21" s="14">
        <f t="shared" si="0"/>
        <v>-236</v>
      </c>
      <c r="H21" s="14"/>
    </row>
    <row r="22" spans="2:8" x14ac:dyDescent="0.45">
      <c r="B22" s="12"/>
      <c r="C22" s="12"/>
      <c r="D22" s="13" t="s">
        <v>27</v>
      </c>
      <c r="E22" s="14"/>
      <c r="F22" s="14"/>
      <c r="G22" s="14">
        <f t="shared" si="0"/>
        <v>0</v>
      </c>
      <c r="H22" s="14"/>
    </row>
    <row r="23" spans="2:8" x14ac:dyDescent="0.45">
      <c r="B23" s="12"/>
      <c r="C23" s="12"/>
      <c r="D23" s="13" t="s">
        <v>28</v>
      </c>
      <c r="E23" s="14">
        <f>+E24+E25+E26</f>
        <v>0</v>
      </c>
      <c r="F23" s="14">
        <f>+F24+F25+F26</f>
        <v>384038</v>
      </c>
      <c r="G23" s="14">
        <f t="shared" si="0"/>
        <v>-384038</v>
      </c>
      <c r="H23" s="14"/>
    </row>
    <row r="24" spans="2:8" x14ac:dyDescent="0.45">
      <c r="B24" s="12"/>
      <c r="C24" s="12"/>
      <c r="D24" s="13" t="s">
        <v>29</v>
      </c>
      <c r="E24" s="14"/>
      <c r="F24" s="14"/>
      <c r="G24" s="14">
        <f t="shared" si="0"/>
        <v>0</v>
      </c>
      <c r="H24" s="14"/>
    </row>
    <row r="25" spans="2:8" x14ac:dyDescent="0.45">
      <c r="B25" s="12"/>
      <c r="C25" s="12"/>
      <c r="D25" s="13" t="s">
        <v>30</v>
      </c>
      <c r="E25" s="14"/>
      <c r="F25" s="14">
        <v>270180</v>
      </c>
      <c r="G25" s="14">
        <f t="shared" si="0"/>
        <v>-270180</v>
      </c>
      <c r="H25" s="14"/>
    </row>
    <row r="26" spans="2:8" x14ac:dyDescent="0.45">
      <c r="B26" s="12"/>
      <c r="C26" s="12"/>
      <c r="D26" s="13" t="s">
        <v>31</v>
      </c>
      <c r="E26" s="14"/>
      <c r="F26" s="14">
        <v>113858</v>
      </c>
      <c r="G26" s="14">
        <f t="shared" si="0"/>
        <v>-113858</v>
      </c>
      <c r="H26" s="14"/>
    </row>
    <row r="27" spans="2:8" x14ac:dyDescent="0.45">
      <c r="B27" s="12"/>
      <c r="C27" s="15"/>
      <c r="D27" s="16" t="s">
        <v>32</v>
      </c>
      <c r="E27" s="17">
        <f>+E6+E20+E21+E22+E23</f>
        <v>0</v>
      </c>
      <c r="F27" s="17">
        <f>+F6+F20+F21+F22+F23</f>
        <v>178821337</v>
      </c>
      <c r="G27" s="17">
        <f t="shared" si="0"/>
        <v>-178821337</v>
      </c>
      <c r="H27" s="17"/>
    </row>
    <row r="28" spans="2:8" x14ac:dyDescent="0.45">
      <c r="B28" s="12"/>
      <c r="C28" s="9" t="s">
        <v>33</v>
      </c>
      <c r="D28" s="13" t="s">
        <v>34</v>
      </c>
      <c r="E28" s="14">
        <f>+E29+E30+E33+E34+E35+E36+E37</f>
        <v>0</v>
      </c>
      <c r="F28" s="14">
        <f>+F29+F30+F33+F34+F35+F36+F37</f>
        <v>110236442</v>
      </c>
      <c r="G28" s="14">
        <f t="shared" si="0"/>
        <v>-110236442</v>
      </c>
      <c r="H28" s="14"/>
    </row>
    <row r="29" spans="2:8" x14ac:dyDescent="0.45">
      <c r="B29" s="12"/>
      <c r="C29" s="12"/>
      <c r="D29" s="13" t="s">
        <v>35</v>
      </c>
      <c r="E29" s="14"/>
      <c r="F29" s="14">
        <v>280000</v>
      </c>
      <c r="G29" s="14">
        <f t="shared" si="0"/>
        <v>-280000</v>
      </c>
      <c r="H29" s="14"/>
    </row>
    <row r="30" spans="2:8" x14ac:dyDescent="0.45">
      <c r="B30" s="12"/>
      <c r="C30" s="12"/>
      <c r="D30" s="13" t="s">
        <v>36</v>
      </c>
      <c r="E30" s="14">
        <f>+E31+E32</f>
        <v>0</v>
      </c>
      <c r="F30" s="14">
        <f>+F31+F32</f>
        <v>48776208</v>
      </c>
      <c r="G30" s="14">
        <f t="shared" si="0"/>
        <v>-48776208</v>
      </c>
      <c r="H30" s="14"/>
    </row>
    <row r="31" spans="2:8" x14ac:dyDescent="0.45">
      <c r="B31" s="12"/>
      <c r="C31" s="12"/>
      <c r="D31" s="13" t="s">
        <v>37</v>
      </c>
      <c r="E31" s="14"/>
      <c r="F31" s="14">
        <v>36507862</v>
      </c>
      <c r="G31" s="14">
        <f t="shared" si="0"/>
        <v>-36507862</v>
      </c>
      <c r="H31" s="14"/>
    </row>
    <row r="32" spans="2:8" x14ac:dyDescent="0.45">
      <c r="B32" s="12"/>
      <c r="C32" s="12"/>
      <c r="D32" s="13" t="s">
        <v>38</v>
      </c>
      <c r="E32" s="14"/>
      <c r="F32" s="14">
        <v>12268346</v>
      </c>
      <c r="G32" s="14">
        <f t="shared" si="0"/>
        <v>-12268346</v>
      </c>
      <c r="H32" s="14"/>
    </row>
    <row r="33" spans="2:8" x14ac:dyDescent="0.45">
      <c r="B33" s="12"/>
      <c r="C33" s="12"/>
      <c r="D33" s="13" t="s">
        <v>39</v>
      </c>
      <c r="E33" s="14"/>
      <c r="F33" s="14">
        <v>15645262</v>
      </c>
      <c r="G33" s="14">
        <f t="shared" si="0"/>
        <v>-15645262</v>
      </c>
      <c r="H33" s="14"/>
    </row>
    <row r="34" spans="2:8" x14ac:dyDescent="0.45">
      <c r="B34" s="12"/>
      <c r="C34" s="12"/>
      <c r="D34" s="13" t="s">
        <v>40</v>
      </c>
      <c r="E34" s="14"/>
      <c r="F34" s="14">
        <v>18053188</v>
      </c>
      <c r="G34" s="14">
        <f t="shared" si="0"/>
        <v>-18053188</v>
      </c>
      <c r="H34" s="14"/>
    </row>
    <row r="35" spans="2:8" x14ac:dyDescent="0.45">
      <c r="B35" s="12"/>
      <c r="C35" s="12"/>
      <c r="D35" s="13" t="s">
        <v>41</v>
      </c>
      <c r="E35" s="14"/>
      <c r="F35" s="14">
        <v>15087157</v>
      </c>
      <c r="G35" s="14">
        <f t="shared" si="0"/>
        <v>-15087157</v>
      </c>
      <c r="H35" s="14"/>
    </row>
    <row r="36" spans="2:8" x14ac:dyDescent="0.45">
      <c r="B36" s="12"/>
      <c r="C36" s="12"/>
      <c r="D36" s="13" t="s">
        <v>42</v>
      </c>
      <c r="E36" s="14"/>
      <c r="F36" s="14">
        <v>1522500</v>
      </c>
      <c r="G36" s="14">
        <f t="shared" si="0"/>
        <v>-1522500</v>
      </c>
      <c r="H36" s="14"/>
    </row>
    <row r="37" spans="2:8" x14ac:dyDescent="0.45">
      <c r="B37" s="12"/>
      <c r="C37" s="12"/>
      <c r="D37" s="13" t="s">
        <v>43</v>
      </c>
      <c r="E37" s="14"/>
      <c r="F37" s="14">
        <v>10872127</v>
      </c>
      <c r="G37" s="14">
        <f t="shared" si="0"/>
        <v>-10872127</v>
      </c>
      <c r="H37" s="14"/>
    </row>
    <row r="38" spans="2:8" x14ac:dyDescent="0.45">
      <c r="B38" s="12"/>
      <c r="C38" s="12"/>
      <c r="D38" s="13" t="s">
        <v>44</v>
      </c>
      <c r="E38" s="14">
        <f>+E39+E40+E41+E42+E43+E44+E45+E46+E47</f>
        <v>0</v>
      </c>
      <c r="F38" s="14">
        <f>+F39+F40+F41+F42+F43+F44+F45+F46+F47</f>
        <v>27509766</v>
      </c>
      <c r="G38" s="14">
        <f t="shared" si="0"/>
        <v>-27509766</v>
      </c>
      <c r="H38" s="14"/>
    </row>
    <row r="39" spans="2:8" x14ac:dyDescent="0.45">
      <c r="B39" s="12"/>
      <c r="C39" s="12"/>
      <c r="D39" s="13" t="s">
        <v>45</v>
      </c>
      <c r="E39" s="14"/>
      <c r="F39" s="14">
        <v>8858985</v>
      </c>
      <c r="G39" s="14">
        <f t="shared" si="0"/>
        <v>-8858985</v>
      </c>
      <c r="H39" s="14"/>
    </row>
    <row r="40" spans="2:8" x14ac:dyDescent="0.45">
      <c r="B40" s="12"/>
      <c r="C40" s="12"/>
      <c r="D40" s="13" t="s">
        <v>46</v>
      </c>
      <c r="E40" s="14"/>
      <c r="F40" s="14">
        <v>614382</v>
      </c>
      <c r="G40" s="14">
        <f t="shared" si="0"/>
        <v>-614382</v>
      </c>
      <c r="H40" s="14"/>
    </row>
    <row r="41" spans="2:8" x14ac:dyDescent="0.45">
      <c r="B41" s="12"/>
      <c r="C41" s="12"/>
      <c r="D41" s="13" t="s">
        <v>47</v>
      </c>
      <c r="E41" s="14"/>
      <c r="F41" s="14">
        <v>396772</v>
      </c>
      <c r="G41" s="14">
        <f t="shared" si="0"/>
        <v>-396772</v>
      </c>
      <c r="H41" s="14"/>
    </row>
    <row r="42" spans="2:8" x14ac:dyDescent="0.45">
      <c r="B42" s="12"/>
      <c r="C42" s="12"/>
      <c r="D42" s="13" t="s">
        <v>48</v>
      </c>
      <c r="E42" s="14"/>
      <c r="F42" s="14">
        <v>13061386</v>
      </c>
      <c r="G42" s="14">
        <f t="shared" si="0"/>
        <v>-13061386</v>
      </c>
      <c r="H42" s="14"/>
    </row>
    <row r="43" spans="2:8" x14ac:dyDescent="0.45">
      <c r="B43" s="12"/>
      <c r="C43" s="12"/>
      <c r="D43" s="13" t="s">
        <v>49</v>
      </c>
      <c r="E43" s="14"/>
      <c r="F43" s="14">
        <v>1714833</v>
      </c>
      <c r="G43" s="14">
        <f t="shared" si="0"/>
        <v>-1714833</v>
      </c>
      <c r="H43" s="14"/>
    </row>
    <row r="44" spans="2:8" x14ac:dyDescent="0.45">
      <c r="B44" s="12"/>
      <c r="C44" s="12"/>
      <c r="D44" s="13" t="s">
        <v>50</v>
      </c>
      <c r="E44" s="14"/>
      <c r="F44" s="14">
        <v>904290</v>
      </c>
      <c r="G44" s="14">
        <f t="shared" si="0"/>
        <v>-904290</v>
      </c>
      <c r="H44" s="14"/>
    </row>
    <row r="45" spans="2:8" x14ac:dyDescent="0.45">
      <c r="B45" s="12"/>
      <c r="C45" s="12"/>
      <c r="D45" s="13" t="s">
        <v>51</v>
      </c>
      <c r="E45" s="14"/>
      <c r="F45" s="14">
        <v>321560</v>
      </c>
      <c r="G45" s="14">
        <f t="shared" si="0"/>
        <v>-321560</v>
      </c>
      <c r="H45" s="14"/>
    </row>
    <row r="46" spans="2:8" x14ac:dyDescent="0.45">
      <c r="B46" s="12"/>
      <c r="C46" s="12"/>
      <c r="D46" s="13" t="s">
        <v>52</v>
      </c>
      <c r="E46" s="14"/>
      <c r="F46" s="14">
        <v>173547</v>
      </c>
      <c r="G46" s="14">
        <f t="shared" si="0"/>
        <v>-173547</v>
      </c>
      <c r="H46" s="14"/>
    </row>
    <row r="47" spans="2:8" x14ac:dyDescent="0.45">
      <c r="B47" s="12"/>
      <c r="C47" s="12"/>
      <c r="D47" s="13" t="s">
        <v>53</v>
      </c>
      <c r="E47" s="14"/>
      <c r="F47" s="14">
        <v>1464011</v>
      </c>
      <c r="G47" s="14">
        <f t="shared" si="0"/>
        <v>-1464011</v>
      </c>
      <c r="H47" s="14"/>
    </row>
    <row r="48" spans="2:8" x14ac:dyDescent="0.45">
      <c r="B48" s="12"/>
      <c r="C48" s="12"/>
      <c r="D48" s="13" t="s">
        <v>54</v>
      </c>
      <c r="E48" s="14">
        <f>+E49+E50+E51+E52+E53+E54+E55+E56+E57+E58+E59+E60+E61+E62+E63+E64+E65</f>
        <v>0</v>
      </c>
      <c r="F48" s="14">
        <f>+F49+F50+F51+F52+F53+F54+F55+F56+F57+F58+F59+F60+F61+F62+F63+F64+F65</f>
        <v>31092504</v>
      </c>
      <c r="G48" s="14">
        <f t="shared" si="0"/>
        <v>-31092504</v>
      </c>
      <c r="H48" s="14"/>
    </row>
    <row r="49" spans="2:8" x14ac:dyDescent="0.45">
      <c r="B49" s="12"/>
      <c r="C49" s="12"/>
      <c r="D49" s="13" t="s">
        <v>55</v>
      </c>
      <c r="E49" s="14"/>
      <c r="F49" s="14">
        <v>395018</v>
      </c>
      <c r="G49" s="14">
        <f t="shared" si="0"/>
        <v>-395018</v>
      </c>
      <c r="H49" s="14"/>
    </row>
    <row r="50" spans="2:8" x14ac:dyDescent="0.45">
      <c r="B50" s="12"/>
      <c r="C50" s="12"/>
      <c r="D50" s="13" t="s">
        <v>56</v>
      </c>
      <c r="E50" s="14"/>
      <c r="F50" s="14">
        <v>4230</v>
      </c>
      <c r="G50" s="14">
        <f t="shared" si="0"/>
        <v>-4230</v>
      </c>
      <c r="H50" s="14"/>
    </row>
    <row r="51" spans="2:8" x14ac:dyDescent="0.45">
      <c r="B51" s="12"/>
      <c r="C51" s="12"/>
      <c r="D51" s="13" t="s">
        <v>57</v>
      </c>
      <c r="E51" s="14"/>
      <c r="F51" s="14">
        <v>140750</v>
      </c>
      <c r="G51" s="14">
        <f t="shared" si="0"/>
        <v>-140750</v>
      </c>
      <c r="H51" s="14"/>
    </row>
    <row r="52" spans="2:8" x14ac:dyDescent="0.45">
      <c r="B52" s="12"/>
      <c r="C52" s="12"/>
      <c r="D52" s="13" t="s">
        <v>58</v>
      </c>
      <c r="E52" s="14"/>
      <c r="F52" s="14">
        <v>645623</v>
      </c>
      <c r="G52" s="14">
        <f t="shared" si="0"/>
        <v>-645623</v>
      </c>
      <c r="H52" s="14"/>
    </row>
    <row r="53" spans="2:8" x14ac:dyDescent="0.45">
      <c r="B53" s="12"/>
      <c r="C53" s="12"/>
      <c r="D53" s="13" t="s">
        <v>59</v>
      </c>
      <c r="E53" s="14"/>
      <c r="F53" s="14">
        <v>383255</v>
      </c>
      <c r="G53" s="14">
        <f t="shared" si="0"/>
        <v>-383255</v>
      </c>
      <c r="H53" s="14"/>
    </row>
    <row r="54" spans="2:8" x14ac:dyDescent="0.45">
      <c r="B54" s="12"/>
      <c r="C54" s="12"/>
      <c r="D54" s="13" t="s">
        <v>60</v>
      </c>
      <c r="E54" s="14"/>
      <c r="F54" s="14">
        <v>1357103</v>
      </c>
      <c r="G54" s="14">
        <f t="shared" si="0"/>
        <v>-1357103</v>
      </c>
      <c r="H54" s="14"/>
    </row>
    <row r="55" spans="2:8" x14ac:dyDescent="0.45">
      <c r="B55" s="12"/>
      <c r="C55" s="12"/>
      <c r="D55" s="13" t="s">
        <v>61</v>
      </c>
      <c r="E55" s="14"/>
      <c r="F55" s="14">
        <v>607794</v>
      </c>
      <c r="G55" s="14">
        <f t="shared" si="0"/>
        <v>-607794</v>
      </c>
      <c r="H55" s="14"/>
    </row>
    <row r="56" spans="2:8" x14ac:dyDescent="0.45">
      <c r="B56" s="12"/>
      <c r="C56" s="12"/>
      <c r="D56" s="13" t="s">
        <v>62</v>
      </c>
      <c r="E56" s="14"/>
      <c r="F56" s="14">
        <v>485000</v>
      </c>
      <c r="G56" s="14">
        <f t="shared" si="0"/>
        <v>-485000</v>
      </c>
      <c r="H56" s="14"/>
    </row>
    <row r="57" spans="2:8" x14ac:dyDescent="0.45">
      <c r="B57" s="12"/>
      <c r="C57" s="12"/>
      <c r="D57" s="13" t="s">
        <v>63</v>
      </c>
      <c r="E57" s="14"/>
      <c r="F57" s="14">
        <v>18137903</v>
      </c>
      <c r="G57" s="14">
        <f t="shared" si="0"/>
        <v>-18137903</v>
      </c>
      <c r="H57" s="14"/>
    </row>
    <row r="58" spans="2:8" x14ac:dyDescent="0.45">
      <c r="B58" s="12"/>
      <c r="C58" s="12"/>
      <c r="D58" s="13" t="s">
        <v>64</v>
      </c>
      <c r="E58" s="14"/>
      <c r="F58" s="14">
        <v>3176700</v>
      </c>
      <c r="G58" s="14">
        <f t="shared" si="0"/>
        <v>-3176700</v>
      </c>
      <c r="H58" s="14"/>
    </row>
    <row r="59" spans="2:8" x14ac:dyDescent="0.45">
      <c r="B59" s="12"/>
      <c r="C59" s="12"/>
      <c r="D59" s="13" t="s">
        <v>50</v>
      </c>
      <c r="E59" s="14"/>
      <c r="F59" s="14">
        <v>536840</v>
      </c>
      <c r="G59" s="14">
        <f t="shared" si="0"/>
        <v>-536840</v>
      </c>
      <c r="H59" s="14"/>
    </row>
    <row r="60" spans="2:8" x14ac:dyDescent="0.45">
      <c r="B60" s="12"/>
      <c r="C60" s="12"/>
      <c r="D60" s="13" t="s">
        <v>51</v>
      </c>
      <c r="E60" s="14"/>
      <c r="F60" s="14">
        <v>2380953</v>
      </c>
      <c r="G60" s="14">
        <f t="shared" si="0"/>
        <v>-2380953</v>
      </c>
      <c r="H60" s="14"/>
    </row>
    <row r="61" spans="2:8" x14ac:dyDescent="0.45">
      <c r="B61" s="12"/>
      <c r="C61" s="12"/>
      <c r="D61" s="13" t="s">
        <v>65</v>
      </c>
      <c r="E61" s="14"/>
      <c r="F61" s="14">
        <v>128000</v>
      </c>
      <c r="G61" s="14">
        <f t="shared" si="0"/>
        <v>-128000</v>
      </c>
      <c r="H61" s="14"/>
    </row>
    <row r="62" spans="2:8" x14ac:dyDescent="0.45">
      <c r="B62" s="12"/>
      <c r="C62" s="12"/>
      <c r="D62" s="13" t="s">
        <v>66</v>
      </c>
      <c r="E62" s="14"/>
      <c r="F62" s="14">
        <v>2201980</v>
      </c>
      <c r="G62" s="14">
        <f t="shared" si="0"/>
        <v>-2201980</v>
      </c>
      <c r="H62" s="14"/>
    </row>
    <row r="63" spans="2:8" x14ac:dyDescent="0.45">
      <c r="B63" s="12"/>
      <c r="C63" s="12"/>
      <c r="D63" s="13" t="s">
        <v>67</v>
      </c>
      <c r="E63" s="14"/>
      <c r="F63" s="14">
        <v>14580</v>
      </c>
      <c r="G63" s="14">
        <f t="shared" si="0"/>
        <v>-14580</v>
      </c>
      <c r="H63" s="14"/>
    </row>
    <row r="64" spans="2:8" x14ac:dyDescent="0.45">
      <c r="B64" s="12"/>
      <c r="C64" s="12"/>
      <c r="D64" s="13" t="s">
        <v>68</v>
      </c>
      <c r="E64" s="14"/>
      <c r="F64" s="14">
        <v>177500</v>
      </c>
      <c r="G64" s="14">
        <f t="shared" si="0"/>
        <v>-177500</v>
      </c>
      <c r="H64" s="14"/>
    </row>
    <row r="65" spans="2:8" x14ac:dyDescent="0.45">
      <c r="B65" s="12"/>
      <c r="C65" s="12"/>
      <c r="D65" s="13" t="s">
        <v>69</v>
      </c>
      <c r="E65" s="14"/>
      <c r="F65" s="14">
        <v>319275</v>
      </c>
      <c r="G65" s="14">
        <f t="shared" si="0"/>
        <v>-319275</v>
      </c>
      <c r="H65" s="14"/>
    </row>
    <row r="66" spans="2:8" x14ac:dyDescent="0.45">
      <c r="B66" s="12"/>
      <c r="C66" s="12"/>
      <c r="D66" s="13" t="s">
        <v>70</v>
      </c>
      <c r="E66" s="14">
        <f>+E67</f>
        <v>0</v>
      </c>
      <c r="F66" s="14">
        <f>+F67</f>
        <v>434449</v>
      </c>
      <c r="G66" s="14">
        <f t="shared" si="0"/>
        <v>-434449</v>
      </c>
      <c r="H66" s="14"/>
    </row>
    <row r="67" spans="2:8" x14ac:dyDescent="0.45">
      <c r="B67" s="12"/>
      <c r="C67" s="12"/>
      <c r="D67" s="13" t="s">
        <v>71</v>
      </c>
      <c r="E67" s="14"/>
      <c r="F67" s="14">
        <v>434449</v>
      </c>
      <c r="G67" s="14">
        <f t="shared" si="0"/>
        <v>-434449</v>
      </c>
      <c r="H67" s="14"/>
    </row>
    <row r="68" spans="2:8" x14ac:dyDescent="0.45">
      <c r="B68" s="12"/>
      <c r="C68" s="15"/>
      <c r="D68" s="16" t="s">
        <v>72</v>
      </c>
      <c r="E68" s="17">
        <f>+E28+E38+E48+E66</f>
        <v>0</v>
      </c>
      <c r="F68" s="17">
        <f>+F28+F38+F48+F66</f>
        <v>169273161</v>
      </c>
      <c r="G68" s="17">
        <f t="shared" si="0"/>
        <v>-169273161</v>
      </c>
      <c r="H68" s="17"/>
    </row>
    <row r="69" spans="2:8" x14ac:dyDescent="0.45">
      <c r="B69" s="15"/>
      <c r="C69" s="18" t="s">
        <v>73</v>
      </c>
      <c r="D69" s="19"/>
      <c r="E69" s="20">
        <f xml:space="preserve"> +E27 - E68</f>
        <v>0</v>
      </c>
      <c r="F69" s="20">
        <f xml:space="preserve"> +F27 - F68</f>
        <v>9548176</v>
      </c>
      <c r="G69" s="20">
        <f t="shared" si="0"/>
        <v>-9548176</v>
      </c>
      <c r="H69" s="20"/>
    </row>
    <row r="70" spans="2:8" x14ac:dyDescent="0.45">
      <c r="B70" s="9" t="s">
        <v>74</v>
      </c>
      <c r="C70" s="9" t="s">
        <v>10</v>
      </c>
      <c r="D70" s="13" t="s">
        <v>75</v>
      </c>
      <c r="E70" s="14"/>
      <c r="F70" s="14"/>
      <c r="G70" s="14">
        <f t="shared" si="0"/>
        <v>0</v>
      </c>
      <c r="H70" s="14"/>
    </row>
    <row r="71" spans="2:8" x14ac:dyDescent="0.45">
      <c r="B71" s="12"/>
      <c r="C71" s="15"/>
      <c r="D71" s="16" t="s">
        <v>76</v>
      </c>
      <c r="E71" s="17">
        <f>+E70</f>
        <v>0</v>
      </c>
      <c r="F71" s="17">
        <f>+F70</f>
        <v>0</v>
      </c>
      <c r="G71" s="17">
        <f t="shared" ref="G71:G90" si="1">E71-F71</f>
        <v>0</v>
      </c>
      <c r="H71" s="17"/>
    </row>
    <row r="72" spans="2:8" x14ac:dyDescent="0.45">
      <c r="B72" s="12"/>
      <c r="C72" s="9" t="s">
        <v>33</v>
      </c>
      <c r="D72" s="13" t="s">
        <v>77</v>
      </c>
      <c r="E72" s="14"/>
      <c r="F72" s="14"/>
      <c r="G72" s="14">
        <f t="shared" si="1"/>
        <v>0</v>
      </c>
      <c r="H72" s="14"/>
    </row>
    <row r="73" spans="2:8" x14ac:dyDescent="0.45">
      <c r="B73" s="12"/>
      <c r="C73" s="12"/>
      <c r="D73" s="13" t="s">
        <v>78</v>
      </c>
      <c r="E73" s="14"/>
      <c r="F73" s="14"/>
      <c r="G73" s="14">
        <f t="shared" si="1"/>
        <v>0</v>
      </c>
      <c r="H73" s="14"/>
    </row>
    <row r="74" spans="2:8" x14ac:dyDescent="0.45">
      <c r="B74" s="12"/>
      <c r="C74" s="12"/>
      <c r="D74" s="13" t="s">
        <v>79</v>
      </c>
      <c r="E74" s="14">
        <f>+E75+E76</f>
        <v>0</v>
      </c>
      <c r="F74" s="14">
        <f>+F75+F76</f>
        <v>867900</v>
      </c>
      <c r="G74" s="14">
        <f t="shared" si="1"/>
        <v>-867900</v>
      </c>
      <c r="H74" s="14"/>
    </row>
    <row r="75" spans="2:8" x14ac:dyDescent="0.45">
      <c r="B75" s="12"/>
      <c r="C75" s="12"/>
      <c r="D75" s="13" t="s">
        <v>80</v>
      </c>
      <c r="E75" s="14"/>
      <c r="F75" s="14">
        <v>759000</v>
      </c>
      <c r="G75" s="14">
        <f t="shared" si="1"/>
        <v>-759000</v>
      </c>
      <c r="H75" s="14"/>
    </row>
    <row r="76" spans="2:8" x14ac:dyDescent="0.45">
      <c r="B76" s="12"/>
      <c r="C76" s="12"/>
      <c r="D76" s="13" t="s">
        <v>81</v>
      </c>
      <c r="E76" s="14"/>
      <c r="F76" s="14">
        <v>108900</v>
      </c>
      <c r="G76" s="14">
        <f t="shared" si="1"/>
        <v>-108900</v>
      </c>
      <c r="H76" s="14"/>
    </row>
    <row r="77" spans="2:8" x14ac:dyDescent="0.45">
      <c r="B77" s="12"/>
      <c r="C77" s="15"/>
      <c r="D77" s="16" t="s">
        <v>82</v>
      </c>
      <c r="E77" s="17">
        <f>+E72+E73+E74</f>
        <v>0</v>
      </c>
      <c r="F77" s="17">
        <f>+F72+F73+F74</f>
        <v>867900</v>
      </c>
      <c r="G77" s="17">
        <f t="shared" si="1"/>
        <v>-867900</v>
      </c>
      <c r="H77" s="17"/>
    </row>
    <row r="78" spans="2:8" x14ac:dyDescent="0.45">
      <c r="B78" s="15"/>
      <c r="C78" s="21" t="s">
        <v>83</v>
      </c>
      <c r="D78" s="19"/>
      <c r="E78" s="20">
        <f xml:space="preserve"> +E71 - E77</f>
        <v>0</v>
      </c>
      <c r="F78" s="20">
        <f xml:space="preserve"> +F71 - F77</f>
        <v>-867900</v>
      </c>
      <c r="G78" s="20">
        <f t="shared" si="1"/>
        <v>867900</v>
      </c>
      <c r="H78" s="20"/>
    </row>
    <row r="79" spans="2:8" x14ac:dyDescent="0.45">
      <c r="B79" s="9" t="s">
        <v>84</v>
      </c>
      <c r="C79" s="9" t="s">
        <v>10</v>
      </c>
      <c r="D79" s="13" t="s">
        <v>85</v>
      </c>
      <c r="E79" s="14"/>
      <c r="F79" s="14"/>
      <c r="G79" s="14">
        <f t="shared" si="1"/>
        <v>0</v>
      </c>
      <c r="H79" s="14"/>
    </row>
    <row r="80" spans="2:8" x14ac:dyDescent="0.45">
      <c r="B80" s="12"/>
      <c r="C80" s="12"/>
      <c r="D80" s="13" t="s">
        <v>86</v>
      </c>
      <c r="E80" s="14"/>
      <c r="F80" s="14"/>
      <c r="G80" s="14">
        <f t="shared" si="1"/>
        <v>0</v>
      </c>
      <c r="H80" s="14"/>
    </row>
    <row r="81" spans="2:8" x14ac:dyDescent="0.45">
      <c r="B81" s="12"/>
      <c r="C81" s="15"/>
      <c r="D81" s="16" t="s">
        <v>87</v>
      </c>
      <c r="E81" s="17">
        <f>+E79+E80</f>
        <v>0</v>
      </c>
      <c r="F81" s="17">
        <f>+F79+F80</f>
        <v>0</v>
      </c>
      <c r="G81" s="17">
        <f t="shared" si="1"/>
        <v>0</v>
      </c>
      <c r="H81" s="17"/>
    </row>
    <row r="82" spans="2:8" x14ac:dyDescent="0.45">
      <c r="B82" s="12"/>
      <c r="C82" s="9" t="s">
        <v>33</v>
      </c>
      <c r="D82" s="13" t="s">
        <v>88</v>
      </c>
      <c r="E82" s="14"/>
      <c r="F82" s="14"/>
      <c r="G82" s="14">
        <f t="shared" si="1"/>
        <v>0</v>
      </c>
      <c r="H82" s="14"/>
    </row>
    <row r="83" spans="2:8" x14ac:dyDescent="0.45">
      <c r="B83" s="12"/>
      <c r="C83" s="12"/>
      <c r="D83" s="13" t="s">
        <v>89</v>
      </c>
      <c r="E83" s="14"/>
      <c r="F83" s="14"/>
      <c r="G83" s="14">
        <f t="shared" si="1"/>
        <v>0</v>
      </c>
      <c r="H83" s="14"/>
    </row>
    <row r="84" spans="2:8" x14ac:dyDescent="0.45">
      <c r="B84" s="12"/>
      <c r="C84" s="15"/>
      <c r="D84" s="22" t="s">
        <v>90</v>
      </c>
      <c r="E84" s="23">
        <f>+E82+E83</f>
        <v>0</v>
      </c>
      <c r="F84" s="23">
        <f>+F82+F83</f>
        <v>0</v>
      </c>
      <c r="G84" s="23">
        <f t="shared" si="1"/>
        <v>0</v>
      </c>
      <c r="H84" s="23"/>
    </row>
    <row r="85" spans="2:8" x14ac:dyDescent="0.45">
      <c r="B85" s="15"/>
      <c r="C85" s="21" t="s">
        <v>91</v>
      </c>
      <c r="D85" s="19"/>
      <c r="E85" s="20">
        <f xml:space="preserve"> +E81 - E84</f>
        <v>0</v>
      </c>
      <c r="F85" s="20">
        <f xml:space="preserve"> +F81 - F84</f>
        <v>0</v>
      </c>
      <c r="G85" s="20">
        <f t="shared" si="1"/>
        <v>0</v>
      </c>
      <c r="H85" s="20"/>
    </row>
    <row r="86" spans="2:8" x14ac:dyDescent="0.45">
      <c r="B86" s="24" t="s">
        <v>92</v>
      </c>
      <c r="C86" s="25"/>
      <c r="D86" s="26"/>
      <c r="E86" s="27"/>
      <c r="F86" s="27"/>
      <c r="G86" s="27">
        <f>E86 + E87</f>
        <v>0</v>
      </c>
      <c r="H86" s="27"/>
    </row>
    <row r="87" spans="2:8" x14ac:dyDescent="0.45">
      <c r="B87" s="28"/>
      <c r="C87" s="29"/>
      <c r="D87" s="30"/>
      <c r="E87" s="31"/>
      <c r="F87" s="31"/>
      <c r="G87" s="31"/>
      <c r="H87" s="31"/>
    </row>
    <row r="88" spans="2:8" x14ac:dyDescent="0.45">
      <c r="B88" s="21" t="s">
        <v>93</v>
      </c>
      <c r="C88" s="18"/>
      <c r="D88" s="19"/>
      <c r="E88" s="20">
        <f xml:space="preserve"> +E69 +E78 +E85 - (E86 + E87)</f>
        <v>0</v>
      </c>
      <c r="F88" s="20">
        <f xml:space="preserve"> +F69 +F78 +F85 - (F86 + F87)</f>
        <v>8680276</v>
      </c>
      <c r="G88" s="20">
        <f t="shared" si="1"/>
        <v>-8680276</v>
      </c>
      <c r="H88" s="20"/>
    </row>
    <row r="89" spans="2:8" x14ac:dyDescent="0.45">
      <c r="B89" s="21" t="s">
        <v>94</v>
      </c>
      <c r="C89" s="18"/>
      <c r="D89" s="19"/>
      <c r="E89" s="20"/>
      <c r="F89" s="20">
        <v>183006423</v>
      </c>
      <c r="G89" s="20">
        <f t="shared" si="1"/>
        <v>-183006423</v>
      </c>
      <c r="H89" s="20"/>
    </row>
    <row r="90" spans="2:8" x14ac:dyDescent="0.45">
      <c r="B90" s="21" t="s">
        <v>95</v>
      </c>
      <c r="C90" s="18"/>
      <c r="D90" s="19"/>
      <c r="E90" s="20">
        <f xml:space="preserve"> +E88 +E89</f>
        <v>0</v>
      </c>
      <c r="F90" s="20">
        <f xml:space="preserve"> +F88 +F89</f>
        <v>191686699</v>
      </c>
      <c r="G90" s="20">
        <f t="shared" si="1"/>
        <v>-191686699</v>
      </c>
      <c r="H90" s="20"/>
    </row>
    <row r="91" spans="2:8" x14ac:dyDescent="0.45">
      <c r="B91" s="32"/>
      <c r="C91" s="32"/>
      <c r="D91" s="32"/>
      <c r="E91" s="32"/>
      <c r="F91" s="32"/>
      <c r="G91" s="32"/>
      <c r="H91" s="32"/>
    </row>
    <row r="92" spans="2:8" x14ac:dyDescent="0.45">
      <c r="B92" s="32"/>
      <c r="C92" s="32"/>
      <c r="D92" s="32"/>
      <c r="E92" s="32"/>
      <c r="F92" s="32"/>
      <c r="G92" s="32"/>
      <c r="H92" s="32"/>
    </row>
    <row r="93" spans="2:8" x14ac:dyDescent="0.45">
      <c r="B93" s="32"/>
      <c r="C93" s="32"/>
      <c r="D93" s="32"/>
      <c r="E93" s="32"/>
      <c r="F93" s="32"/>
      <c r="G93" s="32"/>
      <c r="H93" s="32"/>
    </row>
    <row r="94" spans="2:8" x14ac:dyDescent="0.45">
      <c r="B94" s="32"/>
      <c r="C94" s="32"/>
      <c r="D94" s="32"/>
      <c r="E94" s="32"/>
      <c r="F94" s="32"/>
      <c r="G94" s="32"/>
      <c r="H94" s="32"/>
    </row>
    <row r="95" spans="2:8" x14ac:dyDescent="0.45">
      <c r="B95" s="32"/>
      <c r="C95" s="32"/>
      <c r="D95" s="32"/>
      <c r="E95" s="32"/>
      <c r="F95" s="32"/>
      <c r="G95" s="32"/>
      <c r="H95" s="32"/>
    </row>
    <row r="96" spans="2:8" x14ac:dyDescent="0.45">
      <c r="B96" s="32"/>
      <c r="C96" s="32"/>
      <c r="D96" s="32"/>
      <c r="E96" s="32"/>
      <c r="F96" s="32"/>
      <c r="G96" s="32"/>
      <c r="H96" s="32"/>
    </row>
    <row r="97" spans="2:8" x14ac:dyDescent="0.45">
      <c r="B97" s="32"/>
      <c r="C97" s="32"/>
      <c r="D97" s="32"/>
      <c r="E97" s="32"/>
      <c r="F97" s="32"/>
      <c r="G97" s="32"/>
      <c r="H97" s="32"/>
    </row>
    <row r="98" spans="2:8" x14ac:dyDescent="0.45">
      <c r="B98" s="32"/>
      <c r="C98" s="32"/>
      <c r="D98" s="32"/>
      <c r="E98" s="32"/>
      <c r="F98" s="32"/>
      <c r="G98" s="32"/>
      <c r="H98" s="32"/>
    </row>
    <row r="99" spans="2:8" x14ac:dyDescent="0.45">
      <c r="B99" s="32"/>
      <c r="C99" s="32"/>
      <c r="D99" s="32"/>
      <c r="E99" s="32"/>
      <c r="F99" s="32"/>
      <c r="G99" s="32"/>
      <c r="H99" s="32"/>
    </row>
    <row r="100" spans="2:8" x14ac:dyDescent="0.45">
      <c r="B100" s="32"/>
      <c r="C100" s="32"/>
      <c r="D100" s="32"/>
      <c r="E100" s="32"/>
      <c r="F100" s="32"/>
      <c r="G100" s="32"/>
      <c r="H100" s="32"/>
    </row>
  </sheetData>
  <mergeCells count="12">
    <mergeCell ref="B70:B78"/>
    <mergeCell ref="C70:C71"/>
    <mergeCell ref="C72:C77"/>
    <mergeCell ref="B79:B85"/>
    <mergeCell ref="C79:C81"/>
    <mergeCell ref="C82:C84"/>
    <mergeCell ref="B2:H2"/>
    <mergeCell ref="B3:H3"/>
    <mergeCell ref="B5:D5"/>
    <mergeCell ref="B6:B69"/>
    <mergeCell ref="C6:C27"/>
    <mergeCell ref="C28:C68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わたつみの里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2024-05-23T05:41:24Z</dcterms:created>
  <dcterms:modified xsi:type="dcterms:W3CDTF">2024-05-23T05:41:24Z</dcterms:modified>
</cp:coreProperties>
</file>