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A2B32633-11B5-4777-A62F-611BC03E6D49}" xr6:coauthVersionLast="47" xr6:coauthVersionMax="47" xr10:uidLastSave="{00000000-0000-0000-0000-000000000000}"/>
  <bookViews>
    <workbookView xWindow="-110" yWindow="-110" windowWidth="19420" windowHeight="10300" xr2:uid="{14D43045-C893-4FFC-9D34-210CEDEC594A}"/>
  </bookViews>
  <sheets>
    <sheet name="第二号第一様式" sheetId="1" r:id="rId1"/>
  </sheets>
  <definedNames>
    <definedName name="_xlnm.Print_Titles" localSheetId="0">第二号第一様式!$1:$7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G46" i="1"/>
  <c r="G45" i="1"/>
  <c r="G43" i="1"/>
  <c r="G41" i="1"/>
  <c r="G40" i="1"/>
  <c r="F37" i="1"/>
  <c r="E37" i="1"/>
  <c r="G37" i="1" s="1"/>
  <c r="G36" i="1"/>
  <c r="G35" i="1"/>
  <c r="G34" i="1"/>
  <c r="F33" i="1"/>
  <c r="F38" i="1" s="1"/>
  <c r="E33" i="1"/>
  <c r="G33" i="1" s="1"/>
  <c r="G32" i="1"/>
  <c r="G31" i="1"/>
  <c r="G30" i="1"/>
  <c r="F27" i="1"/>
  <c r="F28" i="1" s="1"/>
  <c r="E27" i="1"/>
  <c r="E28" i="1" s="1"/>
  <c r="G28" i="1" s="1"/>
  <c r="G26" i="1"/>
  <c r="G25" i="1"/>
  <c r="F24" i="1"/>
  <c r="E24" i="1"/>
  <c r="G24" i="1" s="1"/>
  <c r="G23" i="1"/>
  <c r="G22" i="1"/>
  <c r="G21" i="1"/>
  <c r="F19" i="1"/>
  <c r="G19" i="1" s="1"/>
  <c r="E19" i="1"/>
  <c r="G18" i="1"/>
  <c r="G17" i="1"/>
  <c r="G16" i="1"/>
  <c r="G15" i="1"/>
  <c r="G14" i="1"/>
  <c r="G13" i="1"/>
  <c r="G12" i="1"/>
  <c r="F11" i="1"/>
  <c r="F20" i="1" s="1"/>
  <c r="E11" i="1"/>
  <c r="G11" i="1" s="1"/>
  <c r="G10" i="1"/>
  <c r="G9" i="1"/>
  <c r="G8" i="1"/>
  <c r="F29" i="1" l="1"/>
  <c r="F39" i="1" s="1"/>
  <c r="F42" i="1" s="1"/>
  <c r="F44" i="1" s="1"/>
  <c r="F48" i="1" s="1"/>
  <c r="E20" i="1"/>
  <c r="G27" i="1"/>
  <c r="E38" i="1"/>
  <c r="G38" i="1" s="1"/>
  <c r="E29" i="1" l="1"/>
  <c r="G20" i="1"/>
  <c r="G29" i="1" l="1"/>
  <c r="E39" i="1"/>
  <c r="E42" i="1" l="1"/>
  <c r="G39" i="1"/>
  <c r="E44" i="1" l="1"/>
  <c r="G42" i="1"/>
  <c r="E48" i="1" l="1"/>
  <c r="G48" i="1" s="1"/>
  <c r="G44" i="1"/>
</calcChain>
</file>

<file path=xl/sharedStrings.xml><?xml version="1.0" encoding="utf-8"?>
<sst xmlns="http://schemas.openxmlformats.org/spreadsheetml/2006/main" count="58" uniqueCount="54">
  <si>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</si>
  <si>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</si>
  <si>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</si>
  <si>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</si>
  <si>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</si>
  <si>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</si>
  <si>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</si>
  <si>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</si>
  <si>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</si>
  <si>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</si>
  <si>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障害福祉サービス等事業収益</t>
  </si>
  <si>
    <t>（何）事業収益</t>
  </si>
  <si>
    <t>経常経費寄附金収益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</si>
  <si>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</si>
  <si>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</si>
  <si>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</si>
  <si>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</si>
  <si>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</si>
  <si>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</si>
  <si>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</si>
  <si>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貸倒損失額</t>
  </si>
  <si>
    <t>貸倒引当金繰入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</si>
  <si>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</si>
  <si>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</si>
  <si>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</si>
  <si>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</si>
  <si>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</si>
  <si>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</si>
  <si>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サービス活動外収益計（４）</t>
  </si>
  <si>
    <t>社会福祉連携推進業務借入金支払利息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</si>
  <si>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</si>
  <si>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</si>
  <si>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</si>
  <si>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</si>
  <si>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</si>
  <si>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</si>
  <si>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固定資産受贈額</t>
  </si>
  <si>
    <t>固定資産売却益</t>
  </si>
  <si>
    <t>特別収益計（８）</t>
  </si>
  <si>
    <t>固定資産売却損・処分損</t>
  </si>
  <si>
    <t>国庫補助金等特別積立金積立額</t>
  </si>
  <si>
    <t>その他の特別損失</t>
  </si>
  <si>
    <t>特別費用計（９）</t>
  </si>
  <si>
    <t>特別増減差額（１０）＝（８）－（９）</t>
  </si>
  <si>
    <t>税引前当期活動増減差額（１１）＝（７）＋（１０）</t>
  </si>
  <si>
    <t>法人税、住民税及び事業税（１２）</t>
  </si>
  <si>
    <t>法人税等調整額（１３）</t>
  </si>
  <si>
    <t>当期活動増減差額（１４）＝（１１）－（１２）－（１３）</t>
  </si>
  <si>
    <t>前期繰越活動増減差額（１５）</t>
  </si>
  <si>
    <t>当期末繰越活動増減差額（１６）＝（１４）＋（１５）</t>
  </si>
  <si>
    <t>基本金取崩額（１７）</t>
  </si>
  <si>
    <t>その他の積立金取崩額（１８）</t>
  </si>
  <si>
    <t>その他の積立金積立額（１９）</t>
  </si>
  <si>
    <t>次期繰越活動増減差額（２０）＝（１６）＋（１７）＋（１８）－（１９）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</si>
</sst>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1" xfId="2" applyFont="1" applyBorder="1">
      <alignment horizontal="left" vertical="top"/>
    </xf>
    <xf numFmtId="0" fontId="7" fillId="0" borderId="12" xfId="2" applyFont="1" applyBorder="1" applyAlignment="1">
      <alignment vertical="center" textRotation="255"/>
    </xf>
  </cellXfs>
  <cellStyles count="3">
    <cellStyle name="標準" xfId="0" builtinId="0"/>
    <cellStyle name="標準 2" xfId="2" xr:uid="{B2540861-D217-4A2C-9688-67FAAFCE1013}"/>
    <cellStyle name="標準 3" xfId="1" xr:uid="{A66AC6FD-B08C-4A88-8460-B9CE4E171A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30FCF-6426-4EC1-9D49-011FFC7521C5}">
  <sheetPr>
    <pageSetUpPr fitToPage="1"/>
  </sheetPr>
  <dimension ref="B2:G48"/>
  <sheetViews>
    <sheetView showGridLines="0" tabSelected="1" workbookViewId="0"/>
  </sheetViews>
  <sheetFormatPr defaultRowHeight="18" x14ac:dyDescent="0.55000000000000004"/>
  <cols>
    <col min="1" max="1" width="2.83203125" customWidth="1"/>
    <col min="2" max="3" width="2.75" customWidth="1"/>
    <col min="4" max="4" width="57.4140625" customWidth="1"/>
    <col min="5" max="7" width="19.75" customWidth="1"/>
  </cols>
  <sheetData>
    <row r="2" spans="2:7" ht="22" x14ac:dyDescent="0.55000000000000004">
      <c r="B2" s="1"/>
      <c r="C2" s="1"/>
      <c r="D2" s="1"/>
      <c r="E2" s="2"/>
      <c r="F2" s="2"/>
      <c r="G2" s="3" t="s">
        <v>0</v>
      </c>
    </row>
    <row r="3" spans="2:7" ht="22" x14ac:dyDescent="0.55000000000000004">
      <c r="B3" s="4" t="s">
        <v>1</v>
      </c>
      <c r="C3" s="4"/>
      <c r="D3" s="4"/>
      <c r="E3" s="4"/>
      <c r="F3" s="4"/>
      <c r="G3" s="4"/>
    </row>
    <row r="4" spans="2:7" x14ac:dyDescent="0.55000000000000004">
      <c r="B4" s="5"/>
      <c r="C4" s="5"/>
      <c r="D4" s="5"/>
      <c r="E4" s="5"/>
      <c r="F4" s="5"/>
      <c r="G4" s="2"/>
    </row>
    <row r="5" spans="2:7" ht="22" x14ac:dyDescent="0.55000000000000004">
      <c r="B5" s="6" t="s">
        <v>2</v>
      </c>
      <c r="C5" s="6"/>
      <c r="D5" s="6"/>
      <c r="E5" s="6"/>
      <c r="F5" s="6"/>
      <c r="G5" s="6"/>
    </row>
    <row r="6" spans="2:7" x14ac:dyDescent="0.55000000000000004">
      <c r="B6" s="7"/>
      <c r="C6" s="7"/>
      <c r="D6" s="7"/>
      <c r="E6" s="7"/>
      <c r="F6" s="2"/>
      <c r="G6" s="7" t="s">
        <v>3</v>
      </c>
    </row>
    <row r="7" spans="2:7" x14ac:dyDescent="0.5500000000000000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</row>
    <row r="8" spans="2:7" x14ac:dyDescent="0.55000000000000004">
      <c r="B8" s="10" t="s">
        <v>8</v>
      </c>
      <c r="C8" s="10" t="s">
        <v>9</v>
      </c>
      <c r="D8" s="11" t="s">
        <v>10</v>
      </c>
      <c r="E8" s="12">
        <v>200816478</v>
      </c>
      <c r="F8" s="13">
        <v>178063063</v>
      </c>
      <c r="G8" s="12">
        <f>E8-F8</f>
        <v>22753415</v>
      </c>
    </row>
    <row r="9" spans="2:7" x14ac:dyDescent="0.55000000000000004">
      <c r="B9" s="14"/>
      <c r="C9" s="14"/>
      <c r="D9" s="15" t="s">
        <v>11</v>
      </c>
      <c r="E9" s="16">
        <v>17927206</v>
      </c>
      <c r="F9" s="17"/>
      <c r="G9" s="16">
        <f t="shared" ref="G9:G48" si="0">E9-F9</f>
        <v>17927206</v>
      </c>
    </row>
    <row r="10" spans="2:7" x14ac:dyDescent="0.55000000000000004">
      <c r="B10" s="14"/>
      <c r="C10" s="14"/>
      <c r="D10" s="15" t="s">
        <v>12</v>
      </c>
      <c r="E10" s="16">
        <v>340000</v>
      </c>
      <c r="F10" s="18">
        <v>374000</v>
      </c>
      <c r="G10" s="16">
        <f t="shared" si="0"/>
        <v>-34000</v>
      </c>
    </row>
    <row r="11" spans="2:7" x14ac:dyDescent="0.55000000000000004">
      <c r="B11" s="14"/>
      <c r="C11" s="19"/>
      <c r="D11" s="20" t="s">
        <v>13</v>
      </c>
      <c r="E11" s="21">
        <f>+E8+E9+E10</f>
        <v>219083684</v>
      </c>
      <c r="F11" s="22">
        <f>+F8+F9+F10</f>
        <v>178437063</v>
      </c>
      <c r="G11" s="21">
        <f t="shared" si="0"/>
        <v>40646621</v>
      </c>
    </row>
    <row r="12" spans="2:7" x14ac:dyDescent="0.55000000000000004">
      <c r="B12" s="14"/>
      <c r="C12" s="10" t="s">
        <v>14</v>
      </c>
      <c r="D12" s="15" t="s">
        <v>15</v>
      </c>
      <c r="E12" s="16">
        <v>126900273</v>
      </c>
      <c r="F12" s="13">
        <v>110236442</v>
      </c>
      <c r="G12" s="16">
        <f t="shared" si="0"/>
        <v>16663831</v>
      </c>
    </row>
    <row r="13" spans="2:7" x14ac:dyDescent="0.55000000000000004">
      <c r="B13" s="14"/>
      <c r="C13" s="14"/>
      <c r="D13" s="15" t="s">
        <v>16</v>
      </c>
      <c r="E13" s="16">
        <v>29915222</v>
      </c>
      <c r="F13" s="17">
        <v>27509766</v>
      </c>
      <c r="G13" s="16">
        <f t="shared" si="0"/>
        <v>2405456</v>
      </c>
    </row>
    <row r="14" spans="2:7" x14ac:dyDescent="0.55000000000000004">
      <c r="B14" s="14"/>
      <c r="C14" s="14"/>
      <c r="D14" s="15" t="s">
        <v>17</v>
      </c>
      <c r="E14" s="16">
        <v>30022148</v>
      </c>
      <c r="F14" s="17">
        <v>31092504</v>
      </c>
      <c r="G14" s="16">
        <f t="shared" si="0"/>
        <v>-1070356</v>
      </c>
    </row>
    <row r="15" spans="2:7" x14ac:dyDescent="0.55000000000000004">
      <c r="B15" s="14"/>
      <c r="C15" s="14"/>
      <c r="D15" s="15" t="s">
        <v>18</v>
      </c>
      <c r="E15" s="16">
        <v>12674352</v>
      </c>
      <c r="F15" s="17">
        <v>12913155</v>
      </c>
      <c r="G15" s="16">
        <f t="shared" si="0"/>
        <v>-238803</v>
      </c>
    </row>
    <row r="16" spans="2:7" x14ac:dyDescent="0.55000000000000004">
      <c r="B16" s="14"/>
      <c r="C16" s="14"/>
      <c r="D16" s="15" t="s">
        <v>19</v>
      </c>
      <c r="E16" s="16">
        <v>-6170976</v>
      </c>
      <c r="F16" s="17">
        <v>-6173387</v>
      </c>
      <c r="G16" s="16">
        <f t="shared" si="0"/>
        <v>2411</v>
      </c>
    </row>
    <row r="17" spans="2:7" x14ac:dyDescent="0.55000000000000004">
      <c r="B17" s="14"/>
      <c r="C17" s="14"/>
      <c r="D17" s="15" t="s">
        <v>20</v>
      </c>
      <c r="E17" s="16">
        <v>0</v>
      </c>
      <c r="F17" s="17">
        <v>0</v>
      </c>
      <c r="G17" s="16">
        <f t="shared" si="0"/>
        <v>0</v>
      </c>
    </row>
    <row r="18" spans="2:7" x14ac:dyDescent="0.55000000000000004">
      <c r="B18" s="14"/>
      <c r="C18" s="14"/>
      <c r="D18" s="15" t="s">
        <v>21</v>
      </c>
      <c r="E18" s="16">
        <v>0</v>
      </c>
      <c r="F18" s="18">
        <v>0</v>
      </c>
      <c r="G18" s="16">
        <f t="shared" si="0"/>
        <v>0</v>
      </c>
    </row>
    <row r="19" spans="2:7" x14ac:dyDescent="0.55000000000000004">
      <c r="B19" s="14"/>
      <c r="C19" s="19"/>
      <c r="D19" s="20" t="s">
        <v>22</v>
      </c>
      <c r="E19" s="21">
        <f>+E12+E13+E14+E15+E16+E17+E18</f>
        <v>193341019</v>
      </c>
      <c r="F19" s="22">
        <f>+F12+F13+F14+F15+F16+F17+F18</f>
        <v>175578480</v>
      </c>
      <c r="G19" s="21">
        <f t="shared" si="0"/>
        <v>17762539</v>
      </c>
    </row>
    <row r="20" spans="2:7" x14ac:dyDescent="0.55000000000000004">
      <c r="B20" s="19"/>
      <c r="C20" s="23" t="s">
        <v>23</v>
      </c>
      <c r="D20" s="24"/>
      <c r="E20" s="25">
        <f xml:space="preserve"> +E11 - E19</f>
        <v>25742665</v>
      </c>
      <c r="F20" s="22">
        <f xml:space="preserve"> +F11 - F19</f>
        <v>2858583</v>
      </c>
      <c r="G20" s="25">
        <f t="shared" si="0"/>
        <v>22884082</v>
      </c>
    </row>
    <row r="21" spans="2:7" x14ac:dyDescent="0.55000000000000004">
      <c r="B21" s="10" t="s">
        <v>24</v>
      </c>
      <c r="C21" s="10" t="s">
        <v>9</v>
      </c>
      <c r="D21" s="15" t="s">
        <v>25</v>
      </c>
      <c r="E21" s="16">
        <v>401</v>
      </c>
      <c r="F21" s="13">
        <v>236</v>
      </c>
      <c r="G21" s="16">
        <f t="shared" si="0"/>
        <v>165</v>
      </c>
    </row>
    <row r="22" spans="2:7" x14ac:dyDescent="0.55000000000000004">
      <c r="B22" s="14"/>
      <c r="C22" s="14"/>
      <c r="D22" s="15" t="s">
        <v>26</v>
      </c>
      <c r="E22" s="16">
        <v>0</v>
      </c>
      <c r="F22" s="17">
        <v>0</v>
      </c>
      <c r="G22" s="16">
        <f t="shared" si="0"/>
        <v>0</v>
      </c>
    </row>
    <row r="23" spans="2:7" x14ac:dyDescent="0.55000000000000004">
      <c r="B23" s="14"/>
      <c r="C23" s="14"/>
      <c r="D23" s="15" t="s">
        <v>27</v>
      </c>
      <c r="E23" s="16">
        <v>1260329</v>
      </c>
      <c r="F23" s="18">
        <v>384038</v>
      </c>
      <c r="G23" s="16">
        <f t="shared" si="0"/>
        <v>876291</v>
      </c>
    </row>
    <row r="24" spans="2:7" x14ac:dyDescent="0.55000000000000004">
      <c r="B24" s="14"/>
      <c r="C24" s="19"/>
      <c r="D24" s="20" t="s">
        <v>28</v>
      </c>
      <c r="E24" s="21">
        <f>+E21+E22+E23</f>
        <v>1260730</v>
      </c>
      <c r="F24" s="22">
        <f>+F21+F22+F23</f>
        <v>384274</v>
      </c>
      <c r="G24" s="21">
        <f t="shared" si="0"/>
        <v>876456</v>
      </c>
    </row>
    <row r="25" spans="2:7" x14ac:dyDescent="0.55000000000000004">
      <c r="B25" s="14"/>
      <c r="C25" s="10" t="s">
        <v>14</v>
      </c>
      <c r="D25" s="15" t="s">
        <v>29</v>
      </c>
      <c r="E25" s="16">
        <v>0</v>
      </c>
      <c r="F25" s="13">
        <v>0</v>
      </c>
      <c r="G25" s="16">
        <f t="shared" si="0"/>
        <v>0</v>
      </c>
    </row>
    <row r="26" spans="2:7" x14ac:dyDescent="0.55000000000000004">
      <c r="B26" s="14"/>
      <c r="C26" s="14"/>
      <c r="D26" s="15" t="s">
        <v>30</v>
      </c>
      <c r="E26" s="16">
        <v>474836</v>
      </c>
      <c r="F26" s="18">
        <v>434449</v>
      </c>
      <c r="G26" s="16">
        <f t="shared" si="0"/>
        <v>40387</v>
      </c>
    </row>
    <row r="27" spans="2:7" x14ac:dyDescent="0.55000000000000004">
      <c r="B27" s="14"/>
      <c r="C27" s="19"/>
      <c r="D27" s="20" t="s">
        <v>31</v>
      </c>
      <c r="E27" s="21">
        <f>+E25+E26</f>
        <v>474836</v>
      </c>
      <c r="F27" s="22">
        <f>+F25+F26</f>
        <v>434449</v>
      </c>
      <c r="G27" s="21">
        <f t="shared" si="0"/>
        <v>40387</v>
      </c>
    </row>
    <row r="28" spans="2:7" x14ac:dyDescent="0.55000000000000004">
      <c r="B28" s="19"/>
      <c r="C28" s="23" t="s">
        <v>32</v>
      </c>
      <c r="D28" s="26"/>
      <c r="E28" s="27">
        <f xml:space="preserve"> +E24 - E27</f>
        <v>785894</v>
      </c>
      <c r="F28" s="22">
        <f xml:space="preserve"> +F24 - F27</f>
        <v>-50175</v>
      </c>
      <c r="G28" s="27">
        <f t="shared" si="0"/>
        <v>836069</v>
      </c>
    </row>
    <row r="29" spans="2:7" x14ac:dyDescent="0.55000000000000004">
      <c r="B29" s="23" t="s">
        <v>33</v>
      </c>
      <c r="C29" s="28"/>
      <c r="D29" s="24"/>
      <c r="E29" s="25">
        <f xml:space="preserve"> +E20 +E28</f>
        <v>26528559</v>
      </c>
      <c r="F29" s="22">
        <f xml:space="preserve"> +F20 +F28</f>
        <v>2808408</v>
      </c>
      <c r="G29" s="25">
        <f t="shared" si="0"/>
        <v>23720151</v>
      </c>
    </row>
    <row r="30" spans="2:7" x14ac:dyDescent="0.55000000000000004">
      <c r="B30" s="10" t="s">
        <v>34</v>
      </c>
      <c r="C30" s="10" t="s">
        <v>9</v>
      </c>
      <c r="D30" s="15" t="s">
        <v>35</v>
      </c>
      <c r="E30" s="16">
        <v>0</v>
      </c>
      <c r="F30" s="13">
        <v>0</v>
      </c>
      <c r="G30" s="16">
        <f t="shared" si="0"/>
        <v>0</v>
      </c>
    </row>
    <row r="31" spans="2:7" x14ac:dyDescent="0.55000000000000004">
      <c r="B31" s="14"/>
      <c r="C31" s="14"/>
      <c r="D31" s="15" t="s">
        <v>36</v>
      </c>
      <c r="E31" s="16">
        <v>0</v>
      </c>
      <c r="F31" s="17">
        <v>0</v>
      </c>
      <c r="G31" s="16">
        <f t="shared" si="0"/>
        <v>0</v>
      </c>
    </row>
    <row r="32" spans="2:7" x14ac:dyDescent="0.55000000000000004">
      <c r="B32" s="14"/>
      <c r="C32" s="14"/>
      <c r="D32" s="15" t="s">
        <v>37</v>
      </c>
      <c r="E32" s="16">
        <v>0</v>
      </c>
      <c r="F32" s="18"/>
      <c r="G32" s="16">
        <f t="shared" si="0"/>
        <v>0</v>
      </c>
    </row>
    <row r="33" spans="2:7" x14ac:dyDescent="0.55000000000000004">
      <c r="B33" s="14"/>
      <c r="C33" s="19"/>
      <c r="D33" s="20" t="s">
        <v>38</v>
      </c>
      <c r="E33" s="21">
        <f>+E30+E31+E32</f>
        <v>0</v>
      </c>
      <c r="F33" s="22">
        <f>+F30+F31+F32</f>
        <v>0</v>
      </c>
      <c r="G33" s="21">
        <f t="shared" si="0"/>
        <v>0</v>
      </c>
    </row>
    <row r="34" spans="2:7" x14ac:dyDescent="0.55000000000000004">
      <c r="B34" s="14"/>
      <c r="C34" s="10" t="s">
        <v>14</v>
      </c>
      <c r="D34" s="15" t="s">
        <v>39</v>
      </c>
      <c r="E34" s="16">
        <v>0</v>
      </c>
      <c r="F34" s="13">
        <v>0</v>
      </c>
      <c r="G34" s="16">
        <f t="shared" si="0"/>
        <v>0</v>
      </c>
    </row>
    <row r="35" spans="2:7" x14ac:dyDescent="0.55000000000000004">
      <c r="B35" s="14"/>
      <c r="C35" s="14"/>
      <c r="D35" s="15" t="s">
        <v>40</v>
      </c>
      <c r="E35" s="16">
        <v>0</v>
      </c>
      <c r="F35" s="17">
        <v>0</v>
      </c>
      <c r="G35" s="16">
        <f t="shared" si="0"/>
        <v>0</v>
      </c>
    </row>
    <row r="36" spans="2:7" x14ac:dyDescent="0.55000000000000004">
      <c r="B36" s="14"/>
      <c r="C36" s="14"/>
      <c r="D36" s="15" t="s">
        <v>41</v>
      </c>
      <c r="E36" s="16">
        <v>0</v>
      </c>
      <c r="F36" s="18">
        <v>0</v>
      </c>
      <c r="G36" s="16">
        <f t="shared" si="0"/>
        <v>0</v>
      </c>
    </row>
    <row r="37" spans="2:7" x14ac:dyDescent="0.55000000000000004">
      <c r="B37" s="14"/>
      <c r="C37" s="19"/>
      <c r="D37" s="20" t="s">
        <v>42</v>
      </c>
      <c r="E37" s="21">
        <f>+E34+E35+E36</f>
        <v>0</v>
      </c>
      <c r="F37" s="22">
        <f>+F34+F35+F36</f>
        <v>0</v>
      </c>
      <c r="G37" s="21">
        <f t="shared" si="0"/>
        <v>0</v>
      </c>
    </row>
    <row r="38" spans="2:7" x14ac:dyDescent="0.55000000000000004">
      <c r="B38" s="19"/>
      <c r="C38" s="29" t="s">
        <v>43</v>
      </c>
      <c r="D38" s="30"/>
      <c r="E38" s="31">
        <f xml:space="preserve"> +E33 - E37</f>
        <v>0</v>
      </c>
      <c r="F38" s="22">
        <f xml:space="preserve"> +F33 - F37</f>
        <v>0</v>
      </c>
      <c r="G38" s="31">
        <f t="shared" si="0"/>
        <v>0</v>
      </c>
    </row>
    <row r="39" spans="2:7" x14ac:dyDescent="0.55000000000000004">
      <c r="B39" s="23" t="s">
        <v>44</v>
      </c>
      <c r="C39" s="32"/>
      <c r="D39" s="33"/>
      <c r="E39" s="34">
        <f xml:space="preserve"> +E29 +E38</f>
        <v>26528559</v>
      </c>
      <c r="F39" s="22">
        <f xml:space="preserve"> +F29 +F38</f>
        <v>2808408</v>
      </c>
      <c r="G39" s="34">
        <f t="shared" si="0"/>
        <v>23720151</v>
      </c>
    </row>
    <row r="40" spans="2:7" x14ac:dyDescent="0.55000000000000004">
      <c r="B40" s="23" t="s">
        <v>45</v>
      </c>
      <c r="C40" s="32"/>
      <c r="D40" s="33"/>
      <c r="E40" s="34">
        <v>0</v>
      </c>
      <c r="F40" s="22"/>
      <c r="G40" s="34">
        <f t="shared" si="0"/>
        <v>0</v>
      </c>
    </row>
    <row r="41" spans="2:7" x14ac:dyDescent="0.55000000000000004">
      <c r="B41" s="23" t="s">
        <v>46</v>
      </c>
      <c r="C41" s="32"/>
      <c r="D41" s="33"/>
      <c r="E41" s="34">
        <v>0</v>
      </c>
      <c r="F41" s="22"/>
      <c r="G41" s="34">
        <f t="shared" si="0"/>
        <v>0</v>
      </c>
    </row>
    <row r="42" spans="2:7" x14ac:dyDescent="0.55000000000000004">
      <c r="B42" s="23" t="s">
        <v>47</v>
      </c>
      <c r="C42" s="32"/>
      <c r="D42" s="33"/>
      <c r="E42" s="34">
        <f xml:space="preserve"> +E39 -E40 - E41</f>
        <v>26528559</v>
      </c>
      <c r="F42" s="22">
        <f xml:space="preserve"> +F39 -F40 - F41</f>
        <v>2808408</v>
      </c>
      <c r="G42" s="34">
        <f t="shared" si="0"/>
        <v>23720151</v>
      </c>
    </row>
    <row r="43" spans="2:7" x14ac:dyDescent="0.55000000000000004">
      <c r="B43" s="35"/>
      <c r="C43" s="32" t="s">
        <v>48</v>
      </c>
      <c r="D43" s="33"/>
      <c r="E43" s="34">
        <v>216704034</v>
      </c>
      <c r="F43" s="22"/>
      <c r="G43" s="34">
        <f t="shared" si="0"/>
        <v>216704034</v>
      </c>
    </row>
    <row r="44" spans="2:7" x14ac:dyDescent="0.55000000000000004">
      <c r="B44" s="36"/>
      <c r="C44" s="32" t="s">
        <v>49</v>
      </c>
      <c r="D44" s="33"/>
      <c r="E44" s="34">
        <f xml:space="preserve"> +E42 +E43</f>
        <v>243232593</v>
      </c>
      <c r="F44" s="22">
        <f xml:space="preserve"> +F42 +F43</f>
        <v>2808408</v>
      </c>
      <c r="G44" s="34">
        <f t="shared" si="0"/>
        <v>240424185</v>
      </c>
    </row>
    <row r="45" spans="2:7" x14ac:dyDescent="0.55000000000000004">
      <c r="B45" s="35"/>
      <c r="C45" s="32" t="s">
        <v>50</v>
      </c>
      <c r="D45" s="33"/>
      <c r="E45" s="34">
        <v>0</v>
      </c>
      <c r="F45" s="22"/>
      <c r="G45" s="34">
        <f t="shared" si="0"/>
        <v>0</v>
      </c>
    </row>
    <row r="46" spans="2:7" x14ac:dyDescent="0.55000000000000004">
      <c r="B46" s="35"/>
      <c r="C46" s="32" t="s">
        <v>51</v>
      </c>
      <c r="D46" s="33"/>
      <c r="E46" s="34">
        <v>0</v>
      </c>
      <c r="F46" s="22"/>
      <c r="G46" s="34">
        <f t="shared" si="0"/>
        <v>0</v>
      </c>
    </row>
    <row r="47" spans="2:7" x14ac:dyDescent="0.55000000000000004">
      <c r="B47" s="35"/>
      <c r="C47" s="32" t="s">
        <v>52</v>
      </c>
      <c r="D47" s="33"/>
      <c r="E47" s="34">
        <v>15000000</v>
      </c>
      <c r="F47" s="22"/>
      <c r="G47" s="34">
        <f t="shared" si="0"/>
        <v>15000000</v>
      </c>
    </row>
    <row r="48" spans="2:7" x14ac:dyDescent="0.55000000000000004">
      <c r="B48" s="37"/>
      <c r="C48" s="32" t="s">
        <v>53</v>
      </c>
      <c r="D48" s="33"/>
      <c r="E48" s="34">
        <f xml:space="preserve"> +E44 +E45 +E46 - E47</f>
        <v>228232593</v>
      </c>
      <c r="F48" s="22">
        <f xml:space="preserve"> +F44 +F45 +F46 - F47</f>
        <v>2808408</v>
      </c>
      <c r="G48" s="34">
        <f t="shared" si="0"/>
        <v>225424185</v>
      </c>
    </row>
  </sheetData>
  <mergeCells count="12">
    <mergeCell ref="B21:B28"/>
    <mergeCell ref="C21:C24"/>
    <mergeCell ref="C25:C27"/>
    <mergeCell ref="B30:B38"/>
    <mergeCell ref="C30:C33"/>
    <mergeCell ref="C34:C37"/>
    <mergeCell ref="B3:G3"/>
    <mergeCell ref="B5:G5"/>
    <mergeCell ref="B7:D7"/>
    <mergeCell ref="B8:B20"/>
    <mergeCell ref="C8:C11"/>
    <mergeCell ref="C12:C19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2025-06-19T03:27:48Z</dcterms:created>
  <dcterms:modified xsi:type="dcterms:W3CDTF">2025-06-19T03:27:49Z</dcterms:modified>
</cp:coreProperties>
</file>