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81805\Desktop\新しいフォルダー\"/>
    </mc:Choice>
  </mc:AlternateContent>
  <xr:revisionPtr revIDLastSave="0" documentId="8_{A760E61B-9E2C-49C6-9747-55CA9F9F80CA}" xr6:coauthVersionLast="47" xr6:coauthVersionMax="47" xr10:uidLastSave="{00000000-0000-0000-0000-000000000000}"/>
  <bookViews>
    <workbookView xWindow="-110" yWindow="-110" windowWidth="19420" windowHeight="10300" xr2:uid="{49CD4FCC-D80D-4ADA-A170-3C230D86F429}"/>
  </bookViews>
  <sheets>
    <sheet name="第三号第二様式" sheetId="1" r:id="rId1"/>
  </sheets>
  <definedNames>
    <definedName name="_xlnm.Print_Titles" localSheetId="0">第三号第二様式!$1:$7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3" i="1" l="1"/>
  <c r="F62" i="1"/>
  <c r="H62" i="1" s="1"/>
  <c r="F61" i="1"/>
  <c r="H61" i="1" s="1"/>
  <c r="F60" i="1"/>
  <c r="H60" i="1" s="1"/>
  <c r="G59" i="1"/>
  <c r="G63" i="1" s="1"/>
  <c r="F59" i="1"/>
  <c r="H59" i="1" s="1"/>
  <c r="E59" i="1"/>
  <c r="E63" i="1" s="1"/>
  <c r="D59" i="1"/>
  <c r="C59" i="1"/>
  <c r="C63" i="1" s="1"/>
  <c r="F58" i="1"/>
  <c r="H58" i="1" s="1"/>
  <c r="F57" i="1"/>
  <c r="H57" i="1" s="1"/>
  <c r="H54" i="1"/>
  <c r="F54" i="1"/>
  <c r="F53" i="1"/>
  <c r="H53" i="1" s="1"/>
  <c r="F52" i="1"/>
  <c r="H52" i="1" s="1"/>
  <c r="G51" i="1"/>
  <c r="G55" i="1" s="1"/>
  <c r="E51" i="1"/>
  <c r="E55" i="1" s="1"/>
  <c r="E64" i="1" s="1"/>
  <c r="D51" i="1"/>
  <c r="F51" i="1" s="1"/>
  <c r="H51" i="1" s="1"/>
  <c r="C51" i="1"/>
  <c r="H50" i="1"/>
  <c r="F50" i="1"/>
  <c r="F49" i="1"/>
  <c r="H49" i="1" s="1"/>
  <c r="F48" i="1"/>
  <c r="H48" i="1" s="1"/>
  <c r="F47" i="1"/>
  <c r="H47" i="1" s="1"/>
  <c r="F46" i="1"/>
  <c r="H46" i="1" s="1"/>
  <c r="H45" i="1"/>
  <c r="F45" i="1"/>
  <c r="H44" i="1"/>
  <c r="F44" i="1"/>
  <c r="F43" i="1"/>
  <c r="H43" i="1" s="1"/>
  <c r="F42" i="1"/>
  <c r="H42" i="1" s="1"/>
  <c r="F41" i="1"/>
  <c r="H41" i="1" s="1"/>
  <c r="F40" i="1"/>
  <c r="H40" i="1" s="1"/>
  <c r="G39" i="1"/>
  <c r="E39" i="1"/>
  <c r="D39" i="1"/>
  <c r="C39" i="1"/>
  <c r="C55" i="1" s="1"/>
  <c r="H36" i="1"/>
  <c r="F36" i="1"/>
  <c r="H35" i="1"/>
  <c r="F35" i="1"/>
  <c r="F34" i="1"/>
  <c r="H34" i="1" s="1"/>
  <c r="F33" i="1"/>
  <c r="H33" i="1" s="1"/>
  <c r="F32" i="1"/>
  <c r="H32" i="1" s="1"/>
  <c r="F31" i="1"/>
  <c r="H31" i="1" s="1"/>
  <c r="H30" i="1"/>
  <c r="F30" i="1"/>
  <c r="H29" i="1"/>
  <c r="F29" i="1"/>
  <c r="F28" i="1"/>
  <c r="H28" i="1" s="1"/>
  <c r="F27" i="1"/>
  <c r="H27" i="1" s="1"/>
  <c r="F26" i="1"/>
  <c r="H26" i="1" s="1"/>
  <c r="F25" i="1"/>
  <c r="H25" i="1" s="1"/>
  <c r="G24" i="1"/>
  <c r="E24" i="1"/>
  <c r="D24" i="1"/>
  <c r="C24" i="1"/>
  <c r="F24" i="1" s="1"/>
  <c r="H24" i="1" s="1"/>
  <c r="F23" i="1"/>
  <c r="H23" i="1" s="1"/>
  <c r="F22" i="1"/>
  <c r="H22" i="1" s="1"/>
  <c r="G21" i="1"/>
  <c r="G20" i="1" s="1"/>
  <c r="F21" i="1"/>
  <c r="H21" i="1" s="1"/>
  <c r="E21" i="1"/>
  <c r="D21" i="1"/>
  <c r="C21" i="1"/>
  <c r="E20" i="1"/>
  <c r="D20" i="1"/>
  <c r="C20" i="1"/>
  <c r="F20" i="1" s="1"/>
  <c r="F19" i="1"/>
  <c r="H19" i="1" s="1"/>
  <c r="H18" i="1"/>
  <c r="F18" i="1"/>
  <c r="H17" i="1"/>
  <c r="F17" i="1"/>
  <c r="F16" i="1"/>
  <c r="H16" i="1" s="1"/>
  <c r="F15" i="1"/>
  <c r="H15" i="1" s="1"/>
  <c r="F14" i="1"/>
  <c r="H14" i="1" s="1"/>
  <c r="F13" i="1"/>
  <c r="H13" i="1" s="1"/>
  <c r="H12" i="1"/>
  <c r="F12" i="1"/>
  <c r="H11" i="1"/>
  <c r="F11" i="1"/>
  <c r="F10" i="1"/>
  <c r="H10" i="1" s="1"/>
  <c r="G9" i="1"/>
  <c r="E9" i="1"/>
  <c r="E37" i="1" s="1"/>
  <c r="D9" i="1"/>
  <c r="D37" i="1" s="1"/>
  <c r="C9" i="1"/>
  <c r="F9" i="1" s="1"/>
  <c r="H9" i="1" s="1"/>
  <c r="G37" i="1" l="1"/>
  <c r="F63" i="1"/>
  <c r="H63" i="1" s="1"/>
  <c r="G64" i="1"/>
  <c r="C64" i="1"/>
  <c r="H20" i="1"/>
  <c r="D55" i="1"/>
  <c r="D64" i="1" s="1"/>
  <c r="C37" i="1"/>
  <c r="F37" i="1" s="1"/>
  <c r="H37" i="1" s="1"/>
  <c r="F39" i="1"/>
  <c r="H39" i="1" s="1"/>
  <c r="F55" i="1" l="1"/>
  <c r="H55" i="1" s="1"/>
  <c r="F64" i="1"/>
  <c r="H64" i="1" s="1"/>
</calcChain>
</file>

<file path=xl/sharedStrings.xml><?xml version="1.0" encoding="utf-8"?>
<sst xmlns="http://schemas.openxmlformats.org/spreadsheetml/2006/main" count="68" uniqueCount="64">
  <si>
    <t>第三号第二様式（第二十七条第四項関係）</t>
    <rPh sb="0" eb="1">
      <t>ダイ</t>
    </rPh>
    <rPh sb="1" eb="2">
      <t>サン</t>
    </rPh>
    <rPh sb="2" eb="3">
      <t>ゴウ</t>
    </rPh>
    <rPh sb="3" eb="5">
      <t>ダイニ</t>
    </rPh>
    <rPh sb="5" eb="7">
      <t>ヨウシキ</t>
    </rPh>
    <phoneticPr fontId="3"/>
  </si>
  <si>
    <t>貸借対照表内訳表</t>
    <phoneticPr fontId="3"/>
  </si>
  <si>
    <t>令和7年3月31日現在</t>
    <phoneticPr fontId="2"/>
  </si>
  <si>
    <t>（単位：円）</t>
    <phoneticPr fontId="3"/>
  </si>
  <si>
    <t>勘定科目</t>
    <rPh sb="0" eb="2">
      <t>カンジョウ</t>
    </rPh>
    <rPh sb="2" eb="4">
      <t>カモク</t>
    </rPh>
    <phoneticPr fontId="2"/>
  </si>
  <si>
    <t>社会福祉事業</t>
    <phoneticPr fontId="2"/>
  </si>
  <si>
    <t>公益事業</t>
    <rPh sb="0" eb="2">
      <t>コウエキ</t>
    </rPh>
    <rPh sb="2" eb="4">
      <t>ジギョウ</t>
    </rPh>
    <phoneticPr fontId="2"/>
  </si>
  <si>
    <t>収益事業</t>
    <rPh sb="0" eb="2">
      <t>シュウエキ</t>
    </rPh>
    <rPh sb="2" eb="4">
      <t>ジギョウ</t>
    </rPh>
    <phoneticPr fontId="2"/>
  </si>
  <si>
    <t>合計</t>
    <rPh sb="0" eb="2">
      <t>ゴウケイ</t>
    </rPh>
    <phoneticPr fontId="2"/>
  </si>
  <si>
    <t>内部取引消去</t>
    <rPh sb="0" eb="2">
      <t>ナイブ</t>
    </rPh>
    <rPh sb="2" eb="4">
      <t>トリヒキ</t>
    </rPh>
    <rPh sb="4" eb="6">
      <t>ショウキョ</t>
    </rPh>
    <phoneticPr fontId="2"/>
  </si>
  <si>
    <t>法人合計</t>
    <rPh sb="0" eb="2">
      <t>ホウジン</t>
    </rPh>
    <rPh sb="2" eb="4">
      <t>ゴウケイ</t>
    </rPh>
    <phoneticPr fontId="2"/>
  </si>
  <si>
    <t>資産の部</t>
  </si>
  <si>
    <t>流動資産</t>
  </si>
  <si>
    <t>　現金預金</t>
  </si>
  <si>
    <t>　事業未収金</t>
  </si>
  <si>
    <t>　未収金</t>
  </si>
  <si>
    <t>　未収補助金</t>
  </si>
  <si>
    <t>　立替金</t>
  </si>
  <si>
    <t>　１年以内回収予定社会福祉連携推進業務長期貸付金</t>
  </si>
  <si>
    <t>　社会福祉連携推進業務短期貸付金</t>
  </si>
  <si>
    <t>　仮払金</t>
  </si>
  <si>
    <t>　貸倒引当金</t>
  </si>
  <si>
    <t>　繰延税金資産</t>
  </si>
  <si>
    <t>固定資産</t>
  </si>
  <si>
    <t>基本財産</t>
  </si>
  <si>
    <t>　土地</t>
  </si>
  <si>
    <t>　建物</t>
  </si>
  <si>
    <t>その他の固定資産</t>
  </si>
  <si>
    <t>　構築物</t>
  </si>
  <si>
    <t>　機械及び装置</t>
  </si>
  <si>
    <t>　車輌運搬具</t>
  </si>
  <si>
    <t>　器具及び備品</t>
  </si>
  <si>
    <t>　権利</t>
  </si>
  <si>
    <t>　ソフトウェア</t>
  </si>
  <si>
    <t>　社会福祉連携推進業務長期貸付金</t>
  </si>
  <si>
    <t>　（何）積立資産</t>
  </si>
  <si>
    <t>　その他の固定資産</t>
  </si>
  <si>
    <t>資産の部合計</t>
  </si>
  <si>
    <t>負債の部</t>
  </si>
  <si>
    <t>流動負債</t>
  </si>
  <si>
    <t>　事業未払金</t>
  </si>
  <si>
    <t>　その他の未払金</t>
  </si>
  <si>
    <t>　未払法人税等</t>
  </si>
  <si>
    <t>　社会福祉連携推進業務短期運営資金借入金</t>
  </si>
  <si>
    <t>　１年以内返済予定社会福祉連携推進業務設備資金借入金</t>
  </si>
  <si>
    <t>　１年以内返済予定社会福祉連携推進業務長期運営資金借入金</t>
  </si>
  <si>
    <t>　未払費用</t>
  </si>
  <si>
    <t>　預り金</t>
  </si>
  <si>
    <t>　職員預り金</t>
  </si>
  <si>
    <t>　賞与引当金</t>
  </si>
  <si>
    <t>　繰延税金負債</t>
  </si>
  <si>
    <t>固定負債</t>
  </si>
  <si>
    <t>　社会福祉連携推進業務設備資金借入金</t>
  </si>
  <si>
    <t>　社会福祉連携推進業務長期運営資金借入金</t>
  </si>
  <si>
    <t>負債の部合計</t>
  </si>
  <si>
    <t>純資産の部</t>
  </si>
  <si>
    <t>基本金</t>
  </si>
  <si>
    <t>国庫補助金等特別積立金</t>
  </si>
  <si>
    <t>その他の積立金</t>
  </si>
  <si>
    <t>　（何）積立金</t>
  </si>
  <si>
    <t>次期繰越活動増減差額</t>
  </si>
  <si>
    <t>（うち当期活動増減差額）</t>
  </si>
  <si>
    <t>純資産の部合計</t>
  </si>
  <si>
    <t>負債及び純資産の部合計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</si>
</sst>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1" x14ac:knownFonts="1">
    <font>
      <sz val="11"/>
      <color theme="1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  <font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4" fillId="0" borderId="0" xfId="0" applyFont="1">
      <alignment vertical="center"/>
    </xf>
    <xf numFmtId="0" fontId="1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2" applyFont="1" applyBorder="1" applyAlignment="1">
      <alignment vertical="center" shrinkToFit="1"/>
    </xf>
    <xf numFmtId="176" fontId="9" fillId="0" borderId="1" xfId="2" applyNumberFormat="1" applyFont="1" applyBorder="1" applyAlignment="1" applyProtection="1">
      <alignment vertical="center" shrinkToFit="1"/>
      <protection locked="0"/>
    </xf>
    <xf numFmtId="0" fontId="7" fillId="0" borderId="1" xfId="2" applyFont="1" applyBorder="1" applyAlignment="1">
      <alignment horizontal="left"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  <xf numFmtId="176" fontId="10" fillId="0" borderId="1" xfId="0" applyNumberFormat="1" applyFont="1" applyBorder="1" applyProtection="1">
      <alignment vertical="center"/>
      <protection locked="0"/>
    </xf>
    <xf numFmtId="0" fontId="7" fillId="0" borderId="2" xfId="2" applyFont="1" applyBorder="1" applyAlignment="1">
      <alignment horizontal="left" vertical="top" shrinkToFit="1"/>
    </xf>
    <xf numFmtId="176" fontId="9" fillId="0" borderId="2" xfId="2" applyNumberFormat="1" applyFont="1" applyBorder="1" applyAlignment="1" applyProtection="1">
      <alignment vertical="top" shrinkToFit="1"/>
      <protection locked="0"/>
    </xf>
    <xf numFmtId="0" fontId="7" fillId="0" borderId="3" xfId="2" applyFont="1" applyBorder="1" applyAlignment="1">
      <alignment horizontal="left"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0" fontId="7" fillId="0" borderId="4" xfId="2" applyFont="1" applyBorder="1" applyAlignment="1">
      <alignment horizontal="left" vertical="top" shrinkToFit="1"/>
    </xf>
    <xf numFmtId="176" fontId="9" fillId="0" borderId="4" xfId="2" applyNumberFormat="1" applyFont="1" applyBorder="1" applyAlignment="1" applyProtection="1">
      <alignment vertical="top" shrinkToFit="1"/>
      <protection locked="0"/>
    </xf>
    <xf numFmtId="0" fontId="7" fillId="0" borderId="5" xfId="2" applyFont="1" applyBorder="1" applyAlignment="1">
      <alignment horizontal="left" vertical="top" shrinkToFit="1"/>
    </xf>
    <xf numFmtId="176" fontId="9" fillId="0" borderId="5" xfId="2" applyNumberFormat="1" applyFont="1" applyBorder="1" applyAlignment="1" applyProtection="1">
      <alignment vertical="top" shrinkToFit="1"/>
      <protection locked="0"/>
    </xf>
    <xf numFmtId="176" fontId="10" fillId="0" borderId="3" xfId="0" applyNumberFormat="1" applyFont="1" applyBorder="1" applyProtection="1">
      <alignment vertical="center"/>
      <protection locked="0"/>
    </xf>
  </cellXfs>
  <cellStyles count="3">
    <cellStyle name="標準" xfId="0" builtinId="0"/>
    <cellStyle name="標準 2" xfId="2" xr:uid="{1389A1C0-8C19-4808-AF95-544457F1BE81}"/>
    <cellStyle name="標準 3" xfId="1" xr:uid="{2754E2B3-FAD9-4C63-8EA4-A36281EC166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DB06F-AB02-44F9-9944-C478C6E38CDD}">
  <sheetPr>
    <pageSetUpPr fitToPage="1"/>
  </sheetPr>
  <dimension ref="B1:H64"/>
  <sheetViews>
    <sheetView showGridLines="0" tabSelected="1" workbookViewId="0"/>
  </sheetViews>
  <sheetFormatPr defaultRowHeight="18" x14ac:dyDescent="0.55000000000000004"/>
  <cols>
    <col min="1" max="1" width="2.83203125" customWidth="1"/>
    <col min="2" max="2" width="47.1640625" customWidth="1"/>
    <col min="3" max="8" width="19.75" customWidth="1"/>
  </cols>
  <sheetData>
    <row r="1" spans="2:8" ht="22" x14ac:dyDescent="0.55000000000000004">
      <c r="B1" s="1"/>
      <c r="C1" s="1"/>
      <c r="D1" s="1"/>
      <c r="E1" s="1"/>
      <c r="F1" s="1"/>
      <c r="G1" s="1"/>
      <c r="H1" s="1"/>
    </row>
    <row r="2" spans="2:8" ht="22" x14ac:dyDescent="0.55000000000000004">
      <c r="B2" s="1"/>
      <c r="C2" s="1"/>
      <c r="D2" s="1"/>
      <c r="E2" s="1"/>
      <c r="F2" s="1"/>
      <c r="G2" s="1"/>
      <c r="H2" s="2" t="s">
        <v>0</v>
      </c>
    </row>
    <row r="3" spans="2:8" ht="22" x14ac:dyDescent="0.55000000000000004">
      <c r="B3" s="3" t="s">
        <v>1</v>
      </c>
      <c r="C3" s="3"/>
      <c r="D3" s="3"/>
      <c r="E3" s="3"/>
      <c r="F3" s="3"/>
      <c r="G3" s="3"/>
      <c r="H3" s="3"/>
    </row>
    <row r="4" spans="2:8" x14ac:dyDescent="0.55000000000000004">
      <c r="B4" s="4"/>
      <c r="C4" s="4"/>
      <c r="D4" s="5"/>
      <c r="E4" s="4"/>
      <c r="F4" s="5"/>
      <c r="G4" s="4"/>
      <c r="H4" s="5"/>
    </row>
    <row r="5" spans="2:8" ht="22" x14ac:dyDescent="0.55000000000000004">
      <c r="B5" s="6" t="s">
        <v>2</v>
      </c>
      <c r="C5" s="6"/>
      <c r="D5" s="6"/>
      <c r="E5" s="6"/>
      <c r="F5" s="6"/>
      <c r="G5" s="6"/>
      <c r="H5" s="6"/>
    </row>
    <row r="6" spans="2:8" x14ac:dyDescent="0.55000000000000004">
      <c r="B6" s="7"/>
      <c r="C6" s="5"/>
      <c r="D6" s="5"/>
      <c r="E6" s="5"/>
      <c r="F6" s="5"/>
      <c r="G6" s="5"/>
      <c r="H6" s="7" t="s">
        <v>3</v>
      </c>
    </row>
    <row r="7" spans="2:8" x14ac:dyDescent="0.55000000000000004">
      <c r="B7" s="8" t="s">
        <v>4</v>
      </c>
      <c r="C7" s="8" t="s">
        <v>5</v>
      </c>
      <c r="D7" s="8" t="s">
        <v>6</v>
      </c>
      <c r="E7" s="8" t="s">
        <v>7</v>
      </c>
      <c r="F7" s="8" t="s">
        <v>8</v>
      </c>
      <c r="G7" s="8" t="s">
        <v>9</v>
      </c>
      <c r="H7" s="8" t="s">
        <v>10</v>
      </c>
    </row>
    <row r="8" spans="2:8" x14ac:dyDescent="0.55000000000000004">
      <c r="B8" s="9" t="s">
        <v>11</v>
      </c>
      <c r="C8" s="10"/>
      <c r="D8" s="10"/>
      <c r="E8" s="10"/>
      <c r="F8" s="10"/>
      <c r="G8" s="10"/>
      <c r="H8" s="10"/>
    </row>
    <row r="9" spans="2:8" x14ac:dyDescent="0.55000000000000004">
      <c r="B9" s="11" t="s">
        <v>12</v>
      </c>
      <c r="C9" s="12">
        <f>+C10+C11+C12+C13+C14+C15+C16+C17-ABS(C18)+C19</f>
        <v>223944630</v>
      </c>
      <c r="D9" s="12">
        <f>+D10+D11+D12+D13+D14+D15+D16+D17-ABS(D18)+D19</f>
        <v>1408874</v>
      </c>
      <c r="E9" s="12">
        <f>+E10+E11+E12+E13+E14+E15+E16+E17-ABS(E18)+E19</f>
        <v>0</v>
      </c>
      <c r="F9" s="12">
        <f t="shared" ref="F9:F64" si="0">+C9+D9+E9</f>
        <v>225353504</v>
      </c>
      <c r="G9" s="13">
        <f>+G10+G11+G12+G13+G14+G15+G16+G17-ABS(G18)+G19</f>
        <v>0</v>
      </c>
      <c r="H9" s="12">
        <f t="shared" ref="H9:H64" si="1">+F9-ABS(G9)</f>
        <v>225353504</v>
      </c>
    </row>
    <row r="10" spans="2:8" x14ac:dyDescent="0.55000000000000004">
      <c r="B10" s="14" t="s">
        <v>13</v>
      </c>
      <c r="C10" s="15">
        <v>189450725</v>
      </c>
      <c r="D10" s="15">
        <v>0</v>
      </c>
      <c r="E10" s="15">
        <v>0</v>
      </c>
      <c r="F10" s="15">
        <f t="shared" si="0"/>
        <v>189450725</v>
      </c>
      <c r="G10" s="15"/>
      <c r="H10" s="15">
        <f t="shared" si="1"/>
        <v>189450725</v>
      </c>
    </row>
    <row r="11" spans="2:8" x14ac:dyDescent="0.55000000000000004">
      <c r="B11" s="16" t="s">
        <v>14</v>
      </c>
      <c r="C11" s="17">
        <v>34421383</v>
      </c>
      <c r="D11" s="17">
        <v>1408874</v>
      </c>
      <c r="E11" s="17">
        <v>0</v>
      </c>
      <c r="F11" s="17">
        <f t="shared" si="0"/>
        <v>35830257</v>
      </c>
      <c r="G11" s="17"/>
      <c r="H11" s="17">
        <f t="shared" si="1"/>
        <v>35830257</v>
      </c>
    </row>
    <row r="12" spans="2:8" x14ac:dyDescent="0.55000000000000004">
      <c r="B12" s="16" t="s">
        <v>15</v>
      </c>
      <c r="C12" s="17">
        <v>2522</v>
      </c>
      <c r="D12" s="17">
        <v>0</v>
      </c>
      <c r="E12" s="17">
        <v>0</v>
      </c>
      <c r="F12" s="17">
        <f t="shared" si="0"/>
        <v>2522</v>
      </c>
      <c r="G12" s="17"/>
      <c r="H12" s="17">
        <f t="shared" si="1"/>
        <v>2522</v>
      </c>
    </row>
    <row r="13" spans="2:8" x14ac:dyDescent="0.55000000000000004">
      <c r="B13" s="16" t="s">
        <v>16</v>
      </c>
      <c r="C13" s="17">
        <v>0</v>
      </c>
      <c r="D13" s="17">
        <v>0</v>
      </c>
      <c r="E13" s="17">
        <v>0</v>
      </c>
      <c r="F13" s="17">
        <f t="shared" si="0"/>
        <v>0</v>
      </c>
      <c r="G13" s="17"/>
      <c r="H13" s="17">
        <f t="shared" si="1"/>
        <v>0</v>
      </c>
    </row>
    <row r="14" spans="2:8" x14ac:dyDescent="0.55000000000000004">
      <c r="B14" s="16" t="s">
        <v>17</v>
      </c>
      <c r="C14" s="17">
        <v>0</v>
      </c>
      <c r="D14" s="17">
        <v>0</v>
      </c>
      <c r="E14" s="17">
        <v>0</v>
      </c>
      <c r="F14" s="17">
        <f t="shared" si="0"/>
        <v>0</v>
      </c>
      <c r="G14" s="17"/>
      <c r="H14" s="17">
        <f t="shared" si="1"/>
        <v>0</v>
      </c>
    </row>
    <row r="15" spans="2:8" x14ac:dyDescent="0.55000000000000004">
      <c r="B15" s="16" t="s">
        <v>18</v>
      </c>
      <c r="C15" s="17">
        <v>0</v>
      </c>
      <c r="D15" s="17">
        <v>0</v>
      </c>
      <c r="E15" s="17">
        <v>0</v>
      </c>
      <c r="F15" s="17">
        <f t="shared" si="0"/>
        <v>0</v>
      </c>
      <c r="G15" s="17"/>
      <c r="H15" s="17">
        <f t="shared" si="1"/>
        <v>0</v>
      </c>
    </row>
    <row r="16" spans="2:8" x14ac:dyDescent="0.55000000000000004">
      <c r="B16" s="16" t="s">
        <v>19</v>
      </c>
      <c r="C16" s="17">
        <v>0</v>
      </c>
      <c r="D16" s="17">
        <v>0</v>
      </c>
      <c r="E16" s="17">
        <v>0</v>
      </c>
      <c r="F16" s="17">
        <f t="shared" si="0"/>
        <v>0</v>
      </c>
      <c r="G16" s="17"/>
      <c r="H16" s="17">
        <f t="shared" si="1"/>
        <v>0</v>
      </c>
    </row>
    <row r="17" spans="2:8" x14ac:dyDescent="0.55000000000000004">
      <c r="B17" s="16" t="s">
        <v>20</v>
      </c>
      <c r="C17" s="17">
        <v>70000</v>
      </c>
      <c r="D17" s="17">
        <v>0</v>
      </c>
      <c r="E17" s="17">
        <v>0</v>
      </c>
      <c r="F17" s="17">
        <f t="shared" si="0"/>
        <v>70000</v>
      </c>
      <c r="G17" s="17"/>
      <c r="H17" s="17">
        <f t="shared" si="1"/>
        <v>70000</v>
      </c>
    </row>
    <row r="18" spans="2:8" x14ac:dyDescent="0.55000000000000004">
      <c r="B18" s="16" t="s">
        <v>21</v>
      </c>
      <c r="C18" s="17">
        <v>0</v>
      </c>
      <c r="D18" s="17">
        <v>0</v>
      </c>
      <c r="E18" s="17">
        <v>0</v>
      </c>
      <c r="F18" s="17">
        <f t="shared" si="0"/>
        <v>0</v>
      </c>
      <c r="G18" s="17"/>
      <c r="H18" s="17">
        <f t="shared" si="1"/>
        <v>0</v>
      </c>
    </row>
    <row r="19" spans="2:8" x14ac:dyDescent="0.55000000000000004">
      <c r="B19" s="18" t="s">
        <v>22</v>
      </c>
      <c r="C19" s="19">
        <v>0</v>
      </c>
      <c r="D19" s="19">
        <v>0</v>
      </c>
      <c r="E19" s="19">
        <v>0</v>
      </c>
      <c r="F19" s="19">
        <f t="shared" si="0"/>
        <v>0</v>
      </c>
      <c r="G19" s="19"/>
      <c r="H19" s="19">
        <f t="shared" si="1"/>
        <v>0</v>
      </c>
    </row>
    <row r="20" spans="2:8" x14ac:dyDescent="0.55000000000000004">
      <c r="B20" s="11" t="s">
        <v>23</v>
      </c>
      <c r="C20" s="12">
        <f>+C21 +C24</f>
        <v>173913744</v>
      </c>
      <c r="D20" s="12">
        <f>+D21 +D24</f>
        <v>0</v>
      </c>
      <c r="E20" s="12">
        <f>+E21 +E24</f>
        <v>0</v>
      </c>
      <c r="F20" s="12">
        <f t="shared" si="0"/>
        <v>173913744</v>
      </c>
      <c r="G20" s="13">
        <f>+G21 +G24</f>
        <v>0</v>
      </c>
      <c r="H20" s="12">
        <f t="shared" si="1"/>
        <v>173913744</v>
      </c>
    </row>
    <row r="21" spans="2:8" x14ac:dyDescent="0.55000000000000004">
      <c r="B21" s="11" t="s">
        <v>24</v>
      </c>
      <c r="C21" s="12">
        <f>+C22+C23</f>
        <v>146022352</v>
      </c>
      <c r="D21" s="12">
        <f>+D22+D23</f>
        <v>0</v>
      </c>
      <c r="E21" s="12">
        <f>+E22+E23</f>
        <v>0</v>
      </c>
      <c r="F21" s="12">
        <f t="shared" si="0"/>
        <v>146022352</v>
      </c>
      <c r="G21" s="13">
        <f>+G22+G23</f>
        <v>0</v>
      </c>
      <c r="H21" s="12">
        <f t="shared" si="1"/>
        <v>146022352</v>
      </c>
    </row>
    <row r="22" spans="2:8" x14ac:dyDescent="0.55000000000000004">
      <c r="B22" s="14" t="s">
        <v>25</v>
      </c>
      <c r="C22" s="15">
        <v>123206</v>
      </c>
      <c r="D22" s="15">
        <v>0</v>
      </c>
      <c r="E22" s="15">
        <v>0</v>
      </c>
      <c r="F22" s="15">
        <f t="shared" si="0"/>
        <v>123206</v>
      </c>
      <c r="G22" s="15"/>
      <c r="H22" s="15">
        <f t="shared" si="1"/>
        <v>123206</v>
      </c>
    </row>
    <row r="23" spans="2:8" x14ac:dyDescent="0.55000000000000004">
      <c r="B23" s="16" t="s">
        <v>26</v>
      </c>
      <c r="C23" s="17">
        <v>145899146</v>
      </c>
      <c r="D23" s="17">
        <v>0</v>
      </c>
      <c r="E23" s="17">
        <v>0</v>
      </c>
      <c r="F23" s="17">
        <f t="shared" si="0"/>
        <v>145899146</v>
      </c>
      <c r="G23" s="17"/>
      <c r="H23" s="17">
        <f t="shared" si="1"/>
        <v>145899146</v>
      </c>
    </row>
    <row r="24" spans="2:8" x14ac:dyDescent="0.55000000000000004">
      <c r="B24" s="11" t="s">
        <v>27</v>
      </c>
      <c r="C24" s="12">
        <f>+C25+C26+C27+C28+C29+C30+C31+C32+C33+C34+C35-ABS(C36)</f>
        <v>27891392</v>
      </c>
      <c r="D24" s="12">
        <f>+D25+D26+D27+D28+D29+D30+D31+D32+D33+D34+D35-ABS(D36)</f>
        <v>0</v>
      </c>
      <c r="E24" s="12">
        <f>+E25+E26+E27+E28+E29+E30+E31+E32+E33+E34+E35-ABS(E36)</f>
        <v>0</v>
      </c>
      <c r="F24" s="12">
        <f t="shared" si="0"/>
        <v>27891392</v>
      </c>
      <c r="G24" s="13">
        <f>+G25+G26+G27+G28+G29+G30+G31+G32+G33+G34+G35-ABS(G36)</f>
        <v>0</v>
      </c>
      <c r="H24" s="12">
        <f t="shared" si="1"/>
        <v>27891392</v>
      </c>
    </row>
    <row r="25" spans="2:8" x14ac:dyDescent="0.55000000000000004">
      <c r="B25" s="16" t="s">
        <v>26</v>
      </c>
      <c r="C25" s="17">
        <v>1904156</v>
      </c>
      <c r="D25" s="17">
        <v>0</v>
      </c>
      <c r="E25" s="17">
        <v>0</v>
      </c>
      <c r="F25" s="17">
        <f t="shared" si="0"/>
        <v>1904156</v>
      </c>
      <c r="G25" s="17"/>
      <c r="H25" s="17">
        <f t="shared" si="1"/>
        <v>1904156</v>
      </c>
    </row>
    <row r="26" spans="2:8" x14ac:dyDescent="0.55000000000000004">
      <c r="B26" s="16" t="s">
        <v>28</v>
      </c>
      <c r="C26" s="17">
        <v>2880893</v>
      </c>
      <c r="D26" s="17">
        <v>0</v>
      </c>
      <c r="E26" s="17">
        <v>0</v>
      </c>
      <c r="F26" s="17">
        <f t="shared" si="0"/>
        <v>2880893</v>
      </c>
      <c r="G26" s="17"/>
      <c r="H26" s="17">
        <f t="shared" si="1"/>
        <v>2880893</v>
      </c>
    </row>
    <row r="27" spans="2:8" x14ac:dyDescent="0.55000000000000004">
      <c r="B27" s="16" t="s">
        <v>29</v>
      </c>
      <c r="C27" s="17">
        <v>26107</v>
      </c>
      <c r="D27" s="17">
        <v>0</v>
      </c>
      <c r="E27" s="17">
        <v>0</v>
      </c>
      <c r="F27" s="17">
        <f t="shared" si="0"/>
        <v>26107</v>
      </c>
      <c r="G27" s="17"/>
      <c r="H27" s="17">
        <f t="shared" si="1"/>
        <v>26107</v>
      </c>
    </row>
    <row r="28" spans="2:8" x14ac:dyDescent="0.55000000000000004">
      <c r="B28" s="16" t="s">
        <v>30</v>
      </c>
      <c r="C28" s="17">
        <v>843404</v>
      </c>
      <c r="D28" s="17">
        <v>0</v>
      </c>
      <c r="E28" s="17">
        <v>0</v>
      </c>
      <c r="F28" s="17">
        <f t="shared" si="0"/>
        <v>843404</v>
      </c>
      <c r="G28" s="17"/>
      <c r="H28" s="17">
        <f t="shared" si="1"/>
        <v>843404</v>
      </c>
    </row>
    <row r="29" spans="2:8" x14ac:dyDescent="0.55000000000000004">
      <c r="B29" s="16" t="s">
        <v>31</v>
      </c>
      <c r="C29" s="17">
        <v>2116752</v>
      </c>
      <c r="D29" s="17">
        <v>0</v>
      </c>
      <c r="E29" s="17">
        <v>0</v>
      </c>
      <c r="F29" s="17">
        <f t="shared" si="0"/>
        <v>2116752</v>
      </c>
      <c r="G29" s="17"/>
      <c r="H29" s="17">
        <f t="shared" si="1"/>
        <v>2116752</v>
      </c>
    </row>
    <row r="30" spans="2:8" x14ac:dyDescent="0.55000000000000004">
      <c r="B30" s="16" t="s">
        <v>32</v>
      </c>
      <c r="C30" s="17">
        <v>237687</v>
      </c>
      <c r="D30" s="17">
        <v>0</v>
      </c>
      <c r="E30" s="17">
        <v>0</v>
      </c>
      <c r="F30" s="17">
        <f t="shared" si="0"/>
        <v>237687</v>
      </c>
      <c r="G30" s="17"/>
      <c r="H30" s="17">
        <f t="shared" si="1"/>
        <v>237687</v>
      </c>
    </row>
    <row r="31" spans="2:8" x14ac:dyDescent="0.55000000000000004">
      <c r="B31" s="16" t="s">
        <v>33</v>
      </c>
      <c r="C31" s="17">
        <v>0</v>
      </c>
      <c r="D31" s="17">
        <v>0</v>
      </c>
      <c r="E31" s="17">
        <v>0</v>
      </c>
      <c r="F31" s="17">
        <f t="shared" si="0"/>
        <v>0</v>
      </c>
      <c r="G31" s="17"/>
      <c r="H31" s="17">
        <f t="shared" si="1"/>
        <v>0</v>
      </c>
    </row>
    <row r="32" spans="2:8" x14ac:dyDescent="0.55000000000000004">
      <c r="B32" s="16" t="s">
        <v>34</v>
      </c>
      <c r="C32" s="17">
        <v>0</v>
      </c>
      <c r="D32" s="17">
        <v>0</v>
      </c>
      <c r="E32" s="17">
        <v>0</v>
      </c>
      <c r="F32" s="17">
        <f t="shared" si="0"/>
        <v>0</v>
      </c>
      <c r="G32" s="17"/>
      <c r="H32" s="17">
        <f t="shared" si="1"/>
        <v>0</v>
      </c>
    </row>
    <row r="33" spans="2:8" x14ac:dyDescent="0.55000000000000004">
      <c r="B33" s="16" t="s">
        <v>35</v>
      </c>
      <c r="C33" s="17">
        <v>19833123</v>
      </c>
      <c r="D33" s="17">
        <v>0</v>
      </c>
      <c r="E33" s="17">
        <v>0</v>
      </c>
      <c r="F33" s="17">
        <f t="shared" si="0"/>
        <v>19833123</v>
      </c>
      <c r="G33" s="17"/>
      <c r="H33" s="17">
        <f t="shared" si="1"/>
        <v>19833123</v>
      </c>
    </row>
    <row r="34" spans="2:8" x14ac:dyDescent="0.55000000000000004">
      <c r="B34" s="16" t="s">
        <v>36</v>
      </c>
      <c r="C34" s="17">
        <v>49270</v>
      </c>
      <c r="D34" s="17">
        <v>0</v>
      </c>
      <c r="E34" s="17">
        <v>0</v>
      </c>
      <c r="F34" s="17">
        <f t="shared" si="0"/>
        <v>49270</v>
      </c>
      <c r="G34" s="17"/>
      <c r="H34" s="17">
        <f t="shared" si="1"/>
        <v>49270</v>
      </c>
    </row>
    <row r="35" spans="2:8" x14ac:dyDescent="0.55000000000000004">
      <c r="B35" s="16" t="s">
        <v>22</v>
      </c>
      <c r="C35" s="17">
        <v>0</v>
      </c>
      <c r="D35" s="17">
        <v>0</v>
      </c>
      <c r="E35" s="17">
        <v>0</v>
      </c>
      <c r="F35" s="17">
        <f t="shared" si="0"/>
        <v>0</v>
      </c>
      <c r="G35" s="17"/>
      <c r="H35" s="17">
        <f t="shared" si="1"/>
        <v>0</v>
      </c>
    </row>
    <row r="36" spans="2:8" x14ac:dyDescent="0.55000000000000004">
      <c r="B36" s="16" t="s">
        <v>21</v>
      </c>
      <c r="C36" s="17">
        <v>0</v>
      </c>
      <c r="D36" s="17">
        <v>0</v>
      </c>
      <c r="E36" s="17">
        <v>0</v>
      </c>
      <c r="F36" s="17">
        <f t="shared" si="0"/>
        <v>0</v>
      </c>
      <c r="G36" s="17"/>
      <c r="H36" s="17">
        <f t="shared" si="1"/>
        <v>0</v>
      </c>
    </row>
    <row r="37" spans="2:8" x14ac:dyDescent="0.55000000000000004">
      <c r="B37" s="11" t="s">
        <v>37</v>
      </c>
      <c r="C37" s="12">
        <f>+C9 +C20</f>
        <v>397858374</v>
      </c>
      <c r="D37" s="12">
        <f>+D9 +D20</f>
        <v>1408874</v>
      </c>
      <c r="E37" s="12">
        <f>+E9 +E20</f>
        <v>0</v>
      </c>
      <c r="F37" s="12">
        <f t="shared" si="0"/>
        <v>399267248</v>
      </c>
      <c r="G37" s="13">
        <f>+G9 +G20</f>
        <v>0</v>
      </c>
      <c r="H37" s="12">
        <f t="shared" si="1"/>
        <v>399267248</v>
      </c>
    </row>
    <row r="38" spans="2:8" x14ac:dyDescent="0.55000000000000004">
      <c r="B38" s="9" t="s">
        <v>38</v>
      </c>
      <c r="C38" s="10"/>
      <c r="D38" s="10"/>
      <c r="E38" s="10"/>
      <c r="F38" s="10"/>
      <c r="G38" s="10"/>
      <c r="H38" s="10"/>
    </row>
    <row r="39" spans="2:8" x14ac:dyDescent="0.55000000000000004">
      <c r="B39" s="11" t="s">
        <v>39</v>
      </c>
      <c r="C39" s="12">
        <f>+C40+C41+C42+C43+C44+C45+C46+C47+C48+C49+C50</f>
        <v>13464214</v>
      </c>
      <c r="D39" s="12">
        <f>+D40+D41+D42+D43+D44+D45+D46+D47+D48+D49+D50</f>
        <v>2160866</v>
      </c>
      <c r="E39" s="12">
        <f>+E40+E41+E42+E43+E44+E45+E46+E47+E48+E49+E50</f>
        <v>0</v>
      </c>
      <c r="F39" s="12">
        <f t="shared" si="0"/>
        <v>15625080</v>
      </c>
      <c r="G39" s="13">
        <f>+G40+G41+G42+G43+G44+G45+G46+G47+G48+G49+G50</f>
        <v>0</v>
      </c>
      <c r="H39" s="12">
        <f t="shared" si="1"/>
        <v>15625080</v>
      </c>
    </row>
    <row r="40" spans="2:8" x14ac:dyDescent="0.55000000000000004">
      <c r="B40" s="16" t="s">
        <v>40</v>
      </c>
      <c r="C40" s="17">
        <v>8026758</v>
      </c>
      <c r="D40" s="17">
        <v>77016</v>
      </c>
      <c r="E40" s="17">
        <v>0</v>
      </c>
      <c r="F40" s="17">
        <f t="shared" si="0"/>
        <v>8103774</v>
      </c>
      <c r="G40" s="17"/>
      <c r="H40" s="17">
        <f t="shared" si="1"/>
        <v>8103774</v>
      </c>
    </row>
    <row r="41" spans="2:8" x14ac:dyDescent="0.55000000000000004">
      <c r="B41" s="16" t="s">
        <v>41</v>
      </c>
      <c r="C41" s="17">
        <v>0</v>
      </c>
      <c r="D41" s="17">
        <v>0</v>
      </c>
      <c r="E41" s="17">
        <v>0</v>
      </c>
      <c r="F41" s="17">
        <f t="shared" si="0"/>
        <v>0</v>
      </c>
      <c r="G41" s="17"/>
      <c r="H41" s="17">
        <f t="shared" si="1"/>
        <v>0</v>
      </c>
    </row>
    <row r="42" spans="2:8" x14ac:dyDescent="0.55000000000000004">
      <c r="B42" s="16" t="s">
        <v>42</v>
      </c>
      <c r="C42" s="17">
        <v>0</v>
      </c>
      <c r="D42" s="17">
        <v>0</v>
      </c>
      <c r="E42" s="17">
        <v>0</v>
      </c>
      <c r="F42" s="17">
        <f t="shared" si="0"/>
        <v>0</v>
      </c>
      <c r="G42" s="17"/>
      <c r="H42" s="17">
        <f t="shared" si="1"/>
        <v>0</v>
      </c>
    </row>
    <row r="43" spans="2:8" x14ac:dyDescent="0.55000000000000004">
      <c r="B43" s="16" t="s">
        <v>43</v>
      </c>
      <c r="C43" s="17">
        <v>0</v>
      </c>
      <c r="D43" s="17">
        <v>0</v>
      </c>
      <c r="E43" s="17">
        <v>0</v>
      </c>
      <c r="F43" s="17">
        <f t="shared" si="0"/>
        <v>0</v>
      </c>
      <c r="G43" s="17"/>
      <c r="H43" s="17">
        <f t="shared" si="1"/>
        <v>0</v>
      </c>
    </row>
    <row r="44" spans="2:8" x14ac:dyDescent="0.55000000000000004">
      <c r="B44" s="16" t="s">
        <v>44</v>
      </c>
      <c r="C44" s="17">
        <v>0</v>
      </c>
      <c r="D44" s="17">
        <v>0</v>
      </c>
      <c r="E44" s="17">
        <v>0</v>
      </c>
      <c r="F44" s="17">
        <f t="shared" si="0"/>
        <v>0</v>
      </c>
      <c r="G44" s="17"/>
      <c r="H44" s="17">
        <f t="shared" si="1"/>
        <v>0</v>
      </c>
    </row>
    <row r="45" spans="2:8" x14ac:dyDescent="0.55000000000000004">
      <c r="B45" s="16" t="s">
        <v>45</v>
      </c>
      <c r="C45" s="17">
        <v>0</v>
      </c>
      <c r="D45" s="17">
        <v>0</v>
      </c>
      <c r="E45" s="17">
        <v>0</v>
      </c>
      <c r="F45" s="17">
        <f t="shared" si="0"/>
        <v>0</v>
      </c>
      <c r="G45" s="17"/>
      <c r="H45" s="17">
        <f t="shared" si="1"/>
        <v>0</v>
      </c>
    </row>
    <row r="46" spans="2:8" x14ac:dyDescent="0.55000000000000004">
      <c r="B46" s="16" t="s">
        <v>46</v>
      </c>
      <c r="C46" s="17">
        <v>57456</v>
      </c>
      <c r="D46" s="17">
        <v>4850</v>
      </c>
      <c r="E46" s="17">
        <v>0</v>
      </c>
      <c r="F46" s="17">
        <f t="shared" si="0"/>
        <v>62306</v>
      </c>
      <c r="G46" s="17"/>
      <c r="H46" s="17">
        <f t="shared" si="1"/>
        <v>62306</v>
      </c>
    </row>
    <row r="47" spans="2:8" x14ac:dyDescent="0.55000000000000004">
      <c r="B47" s="16" t="s">
        <v>47</v>
      </c>
      <c r="C47" s="17">
        <v>0</v>
      </c>
      <c r="D47" s="17">
        <v>0</v>
      </c>
      <c r="E47" s="17">
        <v>0</v>
      </c>
      <c r="F47" s="17">
        <f t="shared" si="0"/>
        <v>0</v>
      </c>
      <c r="G47" s="17"/>
      <c r="H47" s="17">
        <f t="shared" si="1"/>
        <v>0</v>
      </c>
    </row>
    <row r="48" spans="2:8" x14ac:dyDescent="0.55000000000000004">
      <c r="B48" s="16" t="s">
        <v>48</v>
      </c>
      <c r="C48" s="17">
        <v>0</v>
      </c>
      <c r="D48" s="17">
        <v>0</v>
      </c>
      <c r="E48" s="17">
        <v>0</v>
      </c>
      <c r="F48" s="17">
        <f t="shared" si="0"/>
        <v>0</v>
      </c>
      <c r="G48" s="17"/>
      <c r="H48" s="17">
        <f t="shared" si="1"/>
        <v>0</v>
      </c>
    </row>
    <row r="49" spans="2:8" x14ac:dyDescent="0.55000000000000004">
      <c r="B49" s="16" t="s">
        <v>49</v>
      </c>
      <c r="C49" s="17">
        <v>5380000</v>
      </c>
      <c r="D49" s="17">
        <v>2079000</v>
      </c>
      <c r="E49" s="17">
        <v>0</v>
      </c>
      <c r="F49" s="17">
        <f t="shared" si="0"/>
        <v>7459000</v>
      </c>
      <c r="G49" s="17"/>
      <c r="H49" s="17">
        <f t="shared" si="1"/>
        <v>7459000</v>
      </c>
    </row>
    <row r="50" spans="2:8" x14ac:dyDescent="0.55000000000000004">
      <c r="B50" s="18" t="s">
        <v>50</v>
      </c>
      <c r="C50" s="19">
        <v>0</v>
      </c>
      <c r="D50" s="19">
        <v>0</v>
      </c>
      <c r="E50" s="19">
        <v>0</v>
      </c>
      <c r="F50" s="19">
        <f t="shared" si="0"/>
        <v>0</v>
      </c>
      <c r="G50" s="19"/>
      <c r="H50" s="19">
        <f t="shared" si="1"/>
        <v>0</v>
      </c>
    </row>
    <row r="51" spans="2:8" x14ac:dyDescent="0.55000000000000004">
      <c r="B51" s="11" t="s">
        <v>51</v>
      </c>
      <c r="C51" s="12">
        <f>+C52+C53+C54</f>
        <v>0</v>
      </c>
      <c r="D51" s="12">
        <f>+D52+D53+D54</f>
        <v>0</v>
      </c>
      <c r="E51" s="12">
        <f>+E52+E53+E54</f>
        <v>0</v>
      </c>
      <c r="F51" s="12">
        <f t="shared" si="0"/>
        <v>0</v>
      </c>
      <c r="G51" s="13">
        <f>+G52+G53+G54</f>
        <v>0</v>
      </c>
      <c r="H51" s="12">
        <f t="shared" si="1"/>
        <v>0</v>
      </c>
    </row>
    <row r="52" spans="2:8" x14ac:dyDescent="0.55000000000000004">
      <c r="B52" s="14" t="s">
        <v>52</v>
      </c>
      <c r="C52" s="15">
        <v>0</v>
      </c>
      <c r="D52" s="15">
        <v>0</v>
      </c>
      <c r="E52" s="15">
        <v>0</v>
      </c>
      <c r="F52" s="15">
        <f t="shared" si="0"/>
        <v>0</v>
      </c>
      <c r="G52" s="15"/>
      <c r="H52" s="15">
        <f t="shared" si="1"/>
        <v>0</v>
      </c>
    </row>
    <row r="53" spans="2:8" x14ac:dyDescent="0.55000000000000004">
      <c r="B53" s="16" t="s">
        <v>53</v>
      </c>
      <c r="C53" s="17">
        <v>0</v>
      </c>
      <c r="D53" s="17">
        <v>0</v>
      </c>
      <c r="E53" s="17">
        <v>0</v>
      </c>
      <c r="F53" s="17">
        <f t="shared" si="0"/>
        <v>0</v>
      </c>
      <c r="G53" s="17"/>
      <c r="H53" s="17">
        <f t="shared" si="1"/>
        <v>0</v>
      </c>
    </row>
    <row r="54" spans="2:8" x14ac:dyDescent="0.55000000000000004">
      <c r="B54" s="20" t="s">
        <v>50</v>
      </c>
      <c r="C54" s="21">
        <v>0</v>
      </c>
      <c r="D54" s="21">
        <v>0</v>
      </c>
      <c r="E54" s="21">
        <v>0</v>
      </c>
      <c r="F54" s="21">
        <f t="shared" si="0"/>
        <v>0</v>
      </c>
      <c r="G54" s="21"/>
      <c r="H54" s="21">
        <f t="shared" si="1"/>
        <v>0</v>
      </c>
    </row>
    <row r="55" spans="2:8" x14ac:dyDescent="0.55000000000000004">
      <c r="B55" s="11" t="s">
        <v>54</v>
      </c>
      <c r="C55" s="12">
        <f>+C39 +C51</f>
        <v>13464214</v>
      </c>
      <c r="D55" s="12">
        <f>+D39 +D51</f>
        <v>2160866</v>
      </c>
      <c r="E55" s="12">
        <f>+E39 +E51</f>
        <v>0</v>
      </c>
      <c r="F55" s="12">
        <f t="shared" si="0"/>
        <v>15625080</v>
      </c>
      <c r="G55" s="13">
        <f>+G39 +G51</f>
        <v>0</v>
      </c>
      <c r="H55" s="12">
        <f t="shared" si="1"/>
        <v>15625080</v>
      </c>
    </row>
    <row r="56" spans="2:8" x14ac:dyDescent="0.55000000000000004">
      <c r="B56" s="9" t="s">
        <v>55</v>
      </c>
      <c r="C56" s="10"/>
      <c r="D56" s="10"/>
      <c r="E56" s="10"/>
      <c r="F56" s="10"/>
      <c r="G56" s="10"/>
      <c r="H56" s="10"/>
    </row>
    <row r="57" spans="2:8" x14ac:dyDescent="0.55000000000000004">
      <c r="B57" s="14" t="s">
        <v>56</v>
      </c>
      <c r="C57" s="15">
        <v>46142192</v>
      </c>
      <c r="D57" s="15">
        <v>0</v>
      </c>
      <c r="E57" s="15">
        <v>0</v>
      </c>
      <c r="F57" s="15">
        <f t="shared" si="0"/>
        <v>46142192</v>
      </c>
      <c r="G57" s="15"/>
      <c r="H57" s="15">
        <f t="shared" si="1"/>
        <v>46142192</v>
      </c>
    </row>
    <row r="58" spans="2:8" x14ac:dyDescent="0.55000000000000004">
      <c r="B58" s="16" t="s">
        <v>57</v>
      </c>
      <c r="C58" s="17">
        <v>89434265</v>
      </c>
      <c r="D58" s="17">
        <v>0</v>
      </c>
      <c r="E58" s="17">
        <v>0</v>
      </c>
      <c r="F58" s="17">
        <f t="shared" si="0"/>
        <v>89434265</v>
      </c>
      <c r="G58" s="17"/>
      <c r="H58" s="17">
        <f t="shared" si="1"/>
        <v>89434265</v>
      </c>
    </row>
    <row r="59" spans="2:8" x14ac:dyDescent="0.55000000000000004">
      <c r="B59" s="16" t="s">
        <v>58</v>
      </c>
      <c r="C59" s="17">
        <f>+C60</f>
        <v>19833123</v>
      </c>
      <c r="D59" s="17">
        <f>+D60</f>
        <v>0</v>
      </c>
      <c r="E59" s="17">
        <f>+E60</f>
        <v>0</v>
      </c>
      <c r="F59" s="17">
        <f t="shared" si="0"/>
        <v>19833123</v>
      </c>
      <c r="G59" s="22">
        <f>+G60</f>
        <v>0</v>
      </c>
      <c r="H59" s="17">
        <f t="shared" si="1"/>
        <v>19833123</v>
      </c>
    </row>
    <row r="60" spans="2:8" x14ac:dyDescent="0.55000000000000004">
      <c r="B60" s="16" t="s">
        <v>59</v>
      </c>
      <c r="C60" s="17">
        <v>19833123</v>
      </c>
      <c r="D60" s="17">
        <v>0</v>
      </c>
      <c r="E60" s="17">
        <v>0</v>
      </c>
      <c r="F60" s="17">
        <f t="shared" si="0"/>
        <v>19833123</v>
      </c>
      <c r="G60" s="17"/>
      <c r="H60" s="17">
        <f t="shared" si="1"/>
        <v>19833123</v>
      </c>
    </row>
    <row r="61" spans="2:8" x14ac:dyDescent="0.55000000000000004">
      <c r="B61" s="16" t="s">
        <v>60</v>
      </c>
      <c r="C61" s="17">
        <v>228984580</v>
      </c>
      <c r="D61" s="17">
        <v>-751992</v>
      </c>
      <c r="E61" s="17">
        <v>0</v>
      </c>
      <c r="F61" s="17">
        <f t="shared" si="0"/>
        <v>228232588</v>
      </c>
      <c r="G61" s="17"/>
      <c r="H61" s="17">
        <f t="shared" si="1"/>
        <v>228232588</v>
      </c>
    </row>
    <row r="62" spans="2:8" x14ac:dyDescent="0.55000000000000004">
      <c r="B62" s="18" t="s">
        <v>61</v>
      </c>
      <c r="C62" s="19">
        <v>27280546</v>
      </c>
      <c r="D62" s="19">
        <v>-751992</v>
      </c>
      <c r="E62" s="19">
        <v>0</v>
      </c>
      <c r="F62" s="19">
        <f t="shared" si="0"/>
        <v>26528554</v>
      </c>
      <c r="G62" s="19"/>
      <c r="H62" s="19">
        <f t="shared" si="1"/>
        <v>26528554</v>
      </c>
    </row>
    <row r="63" spans="2:8" x14ac:dyDescent="0.55000000000000004">
      <c r="B63" s="11" t="s">
        <v>62</v>
      </c>
      <c r="C63" s="12">
        <f>+C57 +C58 +C59 +C61</f>
        <v>384394160</v>
      </c>
      <c r="D63" s="12">
        <f>+D57 +D58 +D59 +D61</f>
        <v>-751992</v>
      </c>
      <c r="E63" s="12">
        <f>+E57 +E58 +E59 +E61</f>
        <v>0</v>
      </c>
      <c r="F63" s="12">
        <f t="shared" si="0"/>
        <v>383642168</v>
      </c>
      <c r="G63" s="13">
        <f>+G57 +G58 +G59 +G61</f>
        <v>0</v>
      </c>
      <c r="H63" s="12">
        <f t="shared" si="1"/>
        <v>383642168</v>
      </c>
    </row>
    <row r="64" spans="2:8" x14ac:dyDescent="0.55000000000000004">
      <c r="B64" s="9" t="s">
        <v>63</v>
      </c>
      <c r="C64" s="10">
        <f>+C55 +C63</f>
        <v>397858374</v>
      </c>
      <c r="D64" s="10">
        <f>+D55 +D63</f>
        <v>1408874</v>
      </c>
      <c r="E64" s="10">
        <f>+E55 +E63</f>
        <v>0</v>
      </c>
      <c r="F64" s="10">
        <f t="shared" si="0"/>
        <v>399267248</v>
      </c>
      <c r="G64" s="13">
        <f>+G55 +G63</f>
        <v>0</v>
      </c>
      <c r="H64" s="10">
        <f t="shared" si="1"/>
        <v>399267248</v>
      </c>
    </row>
  </sheetData>
  <mergeCells count="2">
    <mergeCell ref="B3:H3"/>
    <mergeCell ref="B5:H5"/>
  </mergeCells>
  <phoneticPr fontId="2"/>
  <pageMargins left="0.7" right="0.7" top="0.75" bottom="0.75" header="0.3" footer="0.3"/>
  <pageSetup paperSize="9" fitToHeight="0" orientation="portrait" r:id="rId1"/>
  <headerFooter>
    <oddHeader>&amp;L社会福祉法人わたつみ会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第三号第二様式</vt:lpstr>
      <vt:lpstr>第三号第二様式!Print_Titles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真実 木村</dc:creator>
  <cp:lastModifiedBy>真実 木村</cp:lastModifiedBy>
  <dcterms:created xsi:type="dcterms:W3CDTF">2025-06-19T03:27:56Z</dcterms:created>
  <dcterms:modified xsi:type="dcterms:W3CDTF">2025-06-19T03:27:57Z</dcterms:modified>
</cp:coreProperties>
</file>