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778C6592-607E-4103-8ABF-422FB49E014A}" xr6:coauthVersionLast="47" xr6:coauthVersionMax="47" xr10:uidLastSave="{00000000-0000-0000-0000-000000000000}"/>
  <bookViews>
    <workbookView xWindow="-110" yWindow="-110" windowWidth="19420" windowHeight="10300" activeTab="1" xr2:uid="{F985CEFE-BA17-4F8D-AD7A-1A229A0D2E21}"/>
  </bookViews>
  <sheets>
    <sheet name="わたつみの里" sheetId="1" r:id="rId1"/>
    <sheet name="さくらルーム" sheetId="2" r:id="rId2"/>
  </sheets>
  <definedNames>
    <definedName name="_xlnm.Print_Titles" localSheetId="1">さくらルーム!$1:$4</definedName>
    <definedName name="_xlnm.Print_Titles" localSheetId="0">わたつみの里!$1:$4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2" l="1"/>
  <c r="E35" i="2"/>
  <c r="E34" i="2"/>
  <c r="E33" i="2"/>
  <c r="E32" i="2"/>
  <c r="E31" i="2"/>
  <c r="I30" i="2"/>
  <c r="E30" i="2"/>
  <c r="I29" i="2"/>
  <c r="E29" i="2"/>
  <c r="I28" i="2"/>
  <c r="E28" i="2"/>
  <c r="H27" i="2"/>
  <c r="I27" i="2" s="1"/>
  <c r="G27" i="2"/>
  <c r="E27" i="2"/>
  <c r="I26" i="2"/>
  <c r="E26" i="2"/>
  <c r="I25" i="2"/>
  <c r="E25" i="2"/>
  <c r="E24" i="2"/>
  <c r="D23" i="2"/>
  <c r="E23" i="2" s="1"/>
  <c r="C23" i="2"/>
  <c r="I22" i="2"/>
  <c r="E22" i="2"/>
  <c r="I21" i="2"/>
  <c r="E21" i="2"/>
  <c r="I20" i="2"/>
  <c r="D20" i="2"/>
  <c r="D19" i="2" s="1"/>
  <c r="D36" i="2" s="1"/>
  <c r="C20" i="2"/>
  <c r="C19" i="2" s="1"/>
  <c r="H19" i="2"/>
  <c r="H23" i="2" s="1"/>
  <c r="G19" i="2"/>
  <c r="I19" i="2" s="1"/>
  <c r="I18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H7" i="2"/>
  <c r="G7" i="2"/>
  <c r="I7" i="2" s="1"/>
  <c r="D7" i="2"/>
  <c r="C7" i="2"/>
  <c r="E7" i="2" s="1"/>
  <c r="C36" i="1"/>
  <c r="E36" i="1" s="1"/>
  <c r="E35" i="1"/>
  <c r="E34" i="1"/>
  <c r="E33" i="1"/>
  <c r="E32" i="1"/>
  <c r="E31" i="1"/>
  <c r="I30" i="1"/>
  <c r="E30" i="1"/>
  <c r="I29" i="1"/>
  <c r="E29" i="1"/>
  <c r="I28" i="1"/>
  <c r="E28" i="1"/>
  <c r="H27" i="1"/>
  <c r="H35" i="1" s="1"/>
  <c r="G27" i="1"/>
  <c r="G35" i="1" s="1"/>
  <c r="I35" i="1" s="1"/>
  <c r="E27" i="1"/>
  <c r="I26" i="1"/>
  <c r="E26" i="1"/>
  <c r="I25" i="1"/>
  <c r="E25" i="1"/>
  <c r="E24" i="1"/>
  <c r="D23" i="1"/>
  <c r="C23" i="1"/>
  <c r="E23" i="1" s="1"/>
  <c r="I22" i="1"/>
  <c r="E22" i="1"/>
  <c r="I21" i="1"/>
  <c r="E21" i="1"/>
  <c r="I20" i="1"/>
  <c r="D20" i="1"/>
  <c r="D19" i="1" s="1"/>
  <c r="D36" i="1" s="1"/>
  <c r="C20" i="1"/>
  <c r="H19" i="1"/>
  <c r="G19" i="1"/>
  <c r="I19" i="1" s="1"/>
  <c r="C19" i="1"/>
  <c r="E19" i="1" s="1"/>
  <c r="I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23" i="1" s="1"/>
  <c r="G7" i="1"/>
  <c r="G23" i="1" s="1"/>
  <c r="D7" i="1"/>
  <c r="C7" i="1"/>
  <c r="E7" i="1" s="1"/>
  <c r="I23" i="1" l="1"/>
  <c r="G36" i="1"/>
  <c r="H36" i="1"/>
  <c r="E19" i="2"/>
  <c r="C36" i="2"/>
  <c r="E36" i="2" s="1"/>
  <c r="G23" i="2"/>
  <c r="H35" i="2"/>
  <c r="H36" i="2" s="1"/>
  <c r="E20" i="2"/>
  <c r="I7" i="1"/>
  <c r="I27" i="1"/>
  <c r="E20" i="1"/>
  <c r="G36" i="2" l="1"/>
  <c r="I36" i="2" s="1"/>
  <c r="I23" i="2"/>
  <c r="I35" i="2"/>
  <c r="I36" i="1"/>
</calcChain>
</file>

<file path=xl/sharedStrings.xml><?xml version="1.0" encoding="utf-8"?>
<sst xmlns="http://schemas.openxmlformats.org/spreadsheetml/2006/main" count="134" uniqueCount="61">
  <si>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</si>
  <si>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</si>
  <si>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</si>
  <si>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</si>
  <si>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</si>
  <si>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</si>
  <si>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</si>
  <si>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</si>
  <si>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</si>
  <si>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</si>
  <si>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</si>
  <si>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</si>
  <si>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</si>
  <si>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</si>
  <si>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</si>
  <si>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未収金</t>
  </si>
  <si>
    <t>　未払法人税等</t>
  </si>
  <si>
    <t>　未収補助金</t>
  </si>
  <si>
    <t>　社会福祉連携推進業務短期運営資金借入金</t>
  </si>
  <si>
    <t>　立替金</t>
  </si>
  <si>
    <t>　１年以内返済予定社会福祉連携推進業務設備資金借入金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</si>
  <si>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</si>
  <si>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</si>
  <si>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</si>
  <si>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未払費用</t>
  </si>
  <si>
    <t>　仮払金</t>
  </si>
  <si>
    <t>　預り金</t>
  </si>
  <si>
    <t>　貸倒引当金</t>
  </si>
  <si>
    <t>　職員預り金</t>
  </si>
  <si>
    <t>　繰延税金資産</t>
  </si>
  <si>
    <t>　賞与引当金</t>
  </si>
  <si>
    <t>　繰延税金負債</t>
  </si>
  <si>
    <t>固定資産</t>
  </si>
  <si>
    <t>固定負債</t>
  </si>
  <si>
    <t>基本財産</t>
  </si>
  <si>
    <t>　社会福祉連携推進業務設備資金借入金</t>
  </si>
  <si>
    <t>　土地</t>
  </si>
  <si>
    <t>　社会福祉連携推進業務長期運営資金借入金</t>
  </si>
  <si>
    <t>　建物</t>
  </si>
  <si>
    <t>その他の固定資産</t>
  </si>
  <si>
    <t>負債の部合計</t>
  </si>
  <si>
    <t>純資産の部</t>
  </si>
  <si>
    <t>　構築物</t>
  </si>
  <si>
    <t>基本金</t>
  </si>
  <si>
    <t>　機械及び装置</t>
  </si>
  <si>
    <t>国庫補助金等特別積立金</t>
  </si>
  <si>
    <t>　車輌運搬具</t>
  </si>
  <si>
    <t>その他の積立金</t>
  </si>
  <si>
    <t>　器具及び備品</t>
  </si>
  <si>
    <t>　（何）積立金</t>
  </si>
  <si>
    <t>　権利</t>
  </si>
  <si>
    <t>次期繰越活動増減差額</t>
  </si>
  <si>
    <t>　ソフトウェア</t>
  </si>
  <si>
    <t>（うち当期活動増減差額）</t>
  </si>
  <si>
    <t>　社会福祉連携推進業務長期貸付金</t>
  </si>
  <si>
    <t>　（何）積立資産</t>
  </si>
  <si>
    <t>　その他の固定資産</t>
  </si>
  <si>
    <t>純資産の部合計</t>
  </si>
  <si>
    <t>資産の部合計</t>
  </si>
  <si>
    <t>負債及び純資産の部合計</t>
  </si>
  <si>
    <t>さくらルーム拠点区分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</si>
</sst>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8" xfId="1" applyFont="1" applyBorder="1" applyAlignment="1">
      <alignment horizontal="left" vertical="top" shrinkToFit="1"/>
    </xf>
    <xf numFmtId="176" fontId="9" fillId="0" borderId="8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922B8B21-A9D1-42E3-88E8-BEBAE121CDB8}"/>
    <cellStyle name="標準 3" xfId="2" xr:uid="{F1CE614D-03BF-444A-BA83-E8CBC012F1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2630-4A51-419A-BFAB-B2D85D2639BE}">
  <sheetPr>
    <pageSetUpPr fitToPage="1"/>
  </sheetPr>
  <dimension ref="A1:I36"/>
  <sheetViews>
    <sheetView showGridLines="0" workbookViewId="0"/>
  </sheetViews>
  <sheetFormatPr defaultRowHeight="18" x14ac:dyDescent="0.55000000000000004"/>
  <cols>
    <col min="1" max="1" width="1.4140625" customWidth="1"/>
    <col min="2" max="2" width="38" customWidth="1"/>
    <col min="3" max="5" width="19.75" customWidth="1"/>
    <col min="6" max="6" width="38" customWidth="1"/>
    <col min="7" max="9" width="19.75" customWidth="1"/>
  </cols>
  <sheetData>
    <row r="1" spans="1:9" ht="22" x14ac:dyDescent="0.5500000000000000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" x14ac:dyDescent="0.5500000000000000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2" x14ac:dyDescent="0.5500000000000000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5500000000000000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5500000000000000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5500000000000000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55000000000000004">
      <c r="A7" s="1"/>
      <c r="B7" s="13" t="s">
        <v>9</v>
      </c>
      <c r="C7" s="14">
        <f>+C8+C9+C10+C11+C12+C13+C14+C15-ABS(C16)+C17</f>
        <v>223944630</v>
      </c>
      <c r="D7" s="14">
        <f>+D8+D9+D10+D11+D12+D13+D14+D15-ABS(D16)+D17</f>
        <v>201167075</v>
      </c>
      <c r="E7" s="14">
        <f>C7-D7</f>
        <v>22777555</v>
      </c>
      <c r="F7" s="13" t="s">
        <v>10</v>
      </c>
      <c r="G7" s="14">
        <f>+G8+G9+G10+G11+G12+G13+G14+G15+G16+G17+G18</f>
        <v>13464214</v>
      </c>
      <c r="H7" s="14">
        <f>+H8+H9+H10+H11+H12+H13+H14+H15+H16+H17+H18</f>
        <v>9480376</v>
      </c>
      <c r="I7" s="14">
        <f>G7-H7</f>
        <v>3983838</v>
      </c>
    </row>
    <row r="8" spans="1:9" x14ac:dyDescent="0.55000000000000004">
      <c r="A8" s="1"/>
      <c r="B8" s="15" t="s">
        <v>11</v>
      </c>
      <c r="C8" s="16">
        <v>189450725</v>
      </c>
      <c r="D8" s="16">
        <v>168959309</v>
      </c>
      <c r="E8" s="16">
        <f t="shared" ref="E8:E36" si="0">C8-D8</f>
        <v>20491416</v>
      </c>
      <c r="F8" s="17" t="s">
        <v>12</v>
      </c>
      <c r="G8" s="18">
        <v>8026758</v>
      </c>
      <c r="H8" s="18">
        <v>7266485</v>
      </c>
      <c r="I8" s="18">
        <f t="shared" ref="I8:I36" si="1">G8-H8</f>
        <v>760273</v>
      </c>
    </row>
    <row r="9" spans="1:9" x14ac:dyDescent="0.55000000000000004">
      <c r="A9" s="1"/>
      <c r="B9" s="17" t="s">
        <v>13</v>
      </c>
      <c r="C9" s="18">
        <v>34421383</v>
      </c>
      <c r="D9" s="18">
        <v>30836566</v>
      </c>
      <c r="E9" s="18">
        <f t="shared" si="0"/>
        <v>3584817</v>
      </c>
      <c r="F9" s="17" t="s">
        <v>14</v>
      </c>
      <c r="G9" s="18"/>
      <c r="H9" s="18"/>
      <c r="I9" s="18">
        <f t="shared" si="1"/>
        <v>0</v>
      </c>
    </row>
    <row r="10" spans="1:9" x14ac:dyDescent="0.55000000000000004">
      <c r="A10" s="1"/>
      <c r="B10" s="17" t="s">
        <v>15</v>
      </c>
      <c r="C10" s="18">
        <v>2522</v>
      </c>
      <c r="D10" s="18"/>
      <c r="E10" s="18">
        <f t="shared" si="0"/>
        <v>2522</v>
      </c>
      <c r="F10" s="17" t="s">
        <v>16</v>
      </c>
      <c r="G10" s="18"/>
      <c r="H10" s="18"/>
      <c r="I10" s="18">
        <f t="shared" si="1"/>
        <v>0</v>
      </c>
    </row>
    <row r="11" spans="1:9" x14ac:dyDescent="0.55000000000000004">
      <c r="A11" s="1"/>
      <c r="B11" s="17" t="s">
        <v>17</v>
      </c>
      <c r="C11" s="18"/>
      <c r="D11" s="18">
        <v>1371200</v>
      </c>
      <c r="E11" s="18">
        <f t="shared" si="0"/>
        <v>-1371200</v>
      </c>
      <c r="F11" s="17" t="s">
        <v>18</v>
      </c>
      <c r="G11" s="18"/>
      <c r="H11" s="18"/>
      <c r="I11" s="18">
        <f t="shared" si="1"/>
        <v>0</v>
      </c>
    </row>
    <row r="12" spans="1:9" x14ac:dyDescent="0.5500000000000000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5500000000000000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5500000000000000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>
        <v>57456</v>
      </c>
      <c r="H14" s="18">
        <v>730513</v>
      </c>
      <c r="I14" s="18">
        <f t="shared" si="1"/>
        <v>-673057</v>
      </c>
    </row>
    <row r="15" spans="1:9" x14ac:dyDescent="0.55000000000000004">
      <c r="A15" s="1"/>
      <c r="B15" s="17" t="s">
        <v>25</v>
      </c>
      <c r="C15" s="18">
        <v>70000</v>
      </c>
      <c r="D15" s="18"/>
      <c r="E15" s="18">
        <f t="shared" si="0"/>
        <v>70000</v>
      </c>
      <c r="F15" s="17" t="s">
        <v>26</v>
      </c>
      <c r="G15" s="18"/>
      <c r="H15" s="18">
        <v>6840</v>
      </c>
      <c r="I15" s="18">
        <f t="shared" si="1"/>
        <v>-6840</v>
      </c>
    </row>
    <row r="16" spans="1:9" x14ac:dyDescent="0.5500000000000000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>
        <v>1476538</v>
      </c>
      <c r="I16" s="18">
        <f t="shared" si="1"/>
        <v>-1476538</v>
      </c>
    </row>
    <row r="17" spans="1:9" x14ac:dyDescent="0.5500000000000000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5380000</v>
      </c>
      <c r="H17" s="18"/>
      <c r="I17" s="18">
        <f t="shared" si="1"/>
        <v>5380000</v>
      </c>
    </row>
    <row r="18" spans="1:9" x14ac:dyDescent="0.55000000000000004">
      <c r="A18" s="1"/>
      <c r="B18" s="19"/>
      <c r="C18" s="20"/>
      <c r="D18" s="20"/>
      <c r="E18" s="20"/>
      <c r="F18" s="19" t="s">
        <v>31</v>
      </c>
      <c r="G18" s="20"/>
      <c r="H18" s="20"/>
      <c r="I18" s="20">
        <f t="shared" si="1"/>
        <v>0</v>
      </c>
    </row>
    <row r="19" spans="1:9" x14ac:dyDescent="0.55000000000000004">
      <c r="A19" s="1"/>
      <c r="B19" s="13" t="s">
        <v>32</v>
      </c>
      <c r="C19" s="14">
        <f>+C20 +C23</f>
        <v>173913744</v>
      </c>
      <c r="D19" s="14">
        <f>+D20 +D23</f>
        <v>171597891</v>
      </c>
      <c r="E19" s="14">
        <f t="shared" si="0"/>
        <v>2315853</v>
      </c>
      <c r="F19" s="13" t="s">
        <v>33</v>
      </c>
      <c r="G19" s="14">
        <f>+G20+G21+G22</f>
        <v>0</v>
      </c>
      <c r="H19" s="14">
        <f>+H20+H21+H22</f>
        <v>0</v>
      </c>
      <c r="I19" s="14">
        <f t="shared" si="1"/>
        <v>0</v>
      </c>
    </row>
    <row r="20" spans="1:9" x14ac:dyDescent="0.55000000000000004">
      <c r="A20" s="1"/>
      <c r="B20" s="13" t="s">
        <v>34</v>
      </c>
      <c r="C20" s="14">
        <f>+C21+C22</f>
        <v>146022352</v>
      </c>
      <c r="D20" s="14">
        <f>+D21+D22</f>
        <v>156110978</v>
      </c>
      <c r="E20" s="14">
        <f t="shared" si="0"/>
        <v>-10088626</v>
      </c>
      <c r="F20" s="15" t="s">
        <v>35</v>
      </c>
      <c r="G20" s="16"/>
      <c r="H20" s="16"/>
      <c r="I20" s="16">
        <f t="shared" si="1"/>
        <v>0</v>
      </c>
    </row>
    <row r="21" spans="1:9" x14ac:dyDescent="0.55000000000000004">
      <c r="A21" s="1"/>
      <c r="B21" s="15" t="s">
        <v>36</v>
      </c>
      <c r="C21" s="16">
        <v>123206</v>
      </c>
      <c r="D21" s="16">
        <v>123206</v>
      </c>
      <c r="E21" s="16">
        <f t="shared" si="0"/>
        <v>0</v>
      </c>
      <c r="F21" s="17" t="s">
        <v>37</v>
      </c>
      <c r="G21" s="18"/>
      <c r="H21" s="18"/>
      <c r="I21" s="18">
        <f t="shared" si="1"/>
        <v>0</v>
      </c>
    </row>
    <row r="22" spans="1:9" x14ac:dyDescent="0.55000000000000004">
      <c r="A22" s="1"/>
      <c r="B22" s="17" t="s">
        <v>38</v>
      </c>
      <c r="C22" s="18">
        <v>145899146</v>
      </c>
      <c r="D22" s="18">
        <v>155987772</v>
      </c>
      <c r="E22" s="18">
        <f t="shared" si="0"/>
        <v>-10088626</v>
      </c>
      <c r="F22" s="21" t="s">
        <v>31</v>
      </c>
      <c r="G22" s="22"/>
      <c r="H22" s="22"/>
      <c r="I22" s="22">
        <f t="shared" si="1"/>
        <v>0</v>
      </c>
    </row>
    <row r="23" spans="1:9" x14ac:dyDescent="0.55000000000000004">
      <c r="A23" s="1"/>
      <c r="B23" s="13" t="s">
        <v>39</v>
      </c>
      <c r="C23" s="14">
        <f>+C24+C25+C26+C27+C28+C29+C30+C31+C32+C33+C34-ABS(C35)</f>
        <v>27891392</v>
      </c>
      <c r="D23" s="14">
        <f>+D24+D25+D26+D27+D28+D29+D30+D31+D32+D33+D34-ABS(D35)</f>
        <v>15486913</v>
      </c>
      <c r="E23" s="14">
        <f t="shared" si="0"/>
        <v>12404479</v>
      </c>
      <c r="F23" s="13" t="s">
        <v>40</v>
      </c>
      <c r="G23" s="14">
        <f>+G7 +G19</f>
        <v>13464214</v>
      </c>
      <c r="H23" s="14">
        <f>+H7 +H19</f>
        <v>9480376</v>
      </c>
      <c r="I23" s="14">
        <f t="shared" si="1"/>
        <v>3983838</v>
      </c>
    </row>
    <row r="24" spans="1:9" x14ac:dyDescent="0.55000000000000004">
      <c r="A24" s="1"/>
      <c r="B24" s="17" t="s">
        <v>38</v>
      </c>
      <c r="C24" s="18">
        <v>1904156</v>
      </c>
      <c r="D24" s="18">
        <v>2550031</v>
      </c>
      <c r="E24" s="18">
        <f t="shared" si="0"/>
        <v>-645875</v>
      </c>
      <c r="F24" s="23" t="s">
        <v>41</v>
      </c>
      <c r="G24" s="24"/>
      <c r="H24" s="24"/>
      <c r="I24" s="25"/>
    </row>
    <row r="25" spans="1:9" x14ac:dyDescent="0.55000000000000004">
      <c r="A25" s="1"/>
      <c r="B25" s="17" t="s">
        <v>42</v>
      </c>
      <c r="C25" s="18">
        <v>2880893</v>
      </c>
      <c r="D25" s="18">
        <v>3464095</v>
      </c>
      <c r="E25" s="18">
        <f t="shared" si="0"/>
        <v>-583202</v>
      </c>
      <c r="F25" s="15" t="s">
        <v>43</v>
      </c>
      <c r="G25" s="16">
        <v>46142192</v>
      </c>
      <c r="H25" s="16">
        <v>46142192</v>
      </c>
      <c r="I25" s="16">
        <f t="shared" si="1"/>
        <v>0</v>
      </c>
    </row>
    <row r="26" spans="1:9" x14ac:dyDescent="0.55000000000000004">
      <c r="A26" s="1"/>
      <c r="B26" s="17" t="s">
        <v>44</v>
      </c>
      <c r="C26" s="18">
        <v>26107</v>
      </c>
      <c r="D26" s="18">
        <v>41837</v>
      </c>
      <c r="E26" s="18">
        <f t="shared" si="0"/>
        <v>-15730</v>
      </c>
      <c r="F26" s="17" t="s">
        <v>45</v>
      </c>
      <c r="G26" s="18">
        <v>89434265</v>
      </c>
      <c r="H26" s="18">
        <v>95605241</v>
      </c>
      <c r="I26" s="18">
        <f t="shared" si="1"/>
        <v>-6170976</v>
      </c>
    </row>
    <row r="27" spans="1:9" x14ac:dyDescent="0.55000000000000004">
      <c r="A27" s="1"/>
      <c r="B27" s="17" t="s">
        <v>46</v>
      </c>
      <c r="C27" s="18">
        <v>843404</v>
      </c>
      <c r="D27" s="18">
        <v>1380136</v>
      </c>
      <c r="E27" s="18">
        <f t="shared" si="0"/>
        <v>-536732</v>
      </c>
      <c r="F27" s="17" t="s">
        <v>47</v>
      </c>
      <c r="G27" s="18">
        <f>+G28</f>
        <v>19833123</v>
      </c>
      <c r="H27" s="18">
        <f>+H28</f>
        <v>4833123</v>
      </c>
      <c r="I27" s="18">
        <f t="shared" si="1"/>
        <v>15000000</v>
      </c>
    </row>
    <row r="28" spans="1:9" x14ac:dyDescent="0.55000000000000004">
      <c r="A28" s="1"/>
      <c r="B28" s="17" t="s">
        <v>48</v>
      </c>
      <c r="C28" s="18">
        <v>2116752</v>
      </c>
      <c r="D28" s="18">
        <v>2899239</v>
      </c>
      <c r="E28" s="18">
        <f t="shared" si="0"/>
        <v>-782487</v>
      </c>
      <c r="F28" s="17" t="s">
        <v>49</v>
      </c>
      <c r="G28" s="18">
        <v>19833123</v>
      </c>
      <c r="H28" s="18">
        <v>4833123</v>
      </c>
      <c r="I28" s="18">
        <f t="shared" si="1"/>
        <v>15000000</v>
      </c>
    </row>
    <row r="29" spans="1:9" x14ac:dyDescent="0.55000000000000004">
      <c r="A29" s="1"/>
      <c r="B29" s="17" t="s">
        <v>50</v>
      </c>
      <c r="C29" s="18">
        <v>237687</v>
      </c>
      <c r="D29" s="18">
        <v>259392</v>
      </c>
      <c r="E29" s="18">
        <f t="shared" si="0"/>
        <v>-21705</v>
      </c>
      <c r="F29" s="17" t="s">
        <v>51</v>
      </c>
      <c r="G29" s="18">
        <v>228984580</v>
      </c>
      <c r="H29" s="18">
        <v>216704034</v>
      </c>
      <c r="I29" s="18">
        <f t="shared" si="1"/>
        <v>12280546</v>
      </c>
    </row>
    <row r="30" spans="1:9" x14ac:dyDescent="0.55000000000000004">
      <c r="A30" s="1"/>
      <c r="B30" s="17" t="s">
        <v>52</v>
      </c>
      <c r="C30" s="18"/>
      <c r="D30" s="18"/>
      <c r="E30" s="18">
        <f t="shared" si="0"/>
        <v>0</v>
      </c>
      <c r="F30" s="17" t="s">
        <v>53</v>
      </c>
      <c r="G30" s="18">
        <v>27280546</v>
      </c>
      <c r="H30" s="18">
        <v>2808408</v>
      </c>
      <c r="I30" s="18">
        <f t="shared" si="1"/>
        <v>24472138</v>
      </c>
    </row>
    <row r="31" spans="1:9" x14ac:dyDescent="0.55000000000000004">
      <c r="A31" s="1"/>
      <c r="B31" s="17" t="s">
        <v>54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x14ac:dyDescent="0.55000000000000004">
      <c r="A32" s="1"/>
      <c r="B32" s="17" t="s">
        <v>55</v>
      </c>
      <c r="C32" s="18">
        <v>19833123</v>
      </c>
      <c r="D32" s="18">
        <v>4833123</v>
      </c>
      <c r="E32" s="18">
        <f t="shared" si="0"/>
        <v>15000000</v>
      </c>
      <c r="F32" s="17"/>
      <c r="G32" s="18"/>
      <c r="H32" s="18"/>
      <c r="I32" s="18"/>
    </row>
    <row r="33" spans="1:9" x14ac:dyDescent="0.55000000000000004">
      <c r="A33" s="1"/>
      <c r="B33" s="17" t="s">
        <v>56</v>
      </c>
      <c r="C33" s="18">
        <v>49270</v>
      </c>
      <c r="D33" s="18">
        <v>59060</v>
      </c>
      <c r="E33" s="18">
        <f t="shared" si="0"/>
        <v>-9790</v>
      </c>
      <c r="F33" s="17"/>
      <c r="G33" s="18"/>
      <c r="H33" s="18"/>
      <c r="I33" s="18"/>
    </row>
    <row r="34" spans="1:9" x14ac:dyDescent="0.55000000000000004">
      <c r="A34" s="1"/>
      <c r="B34" s="17" t="s">
        <v>29</v>
      </c>
      <c r="C34" s="18"/>
      <c r="D34" s="18"/>
      <c r="E34" s="18">
        <f t="shared" si="0"/>
        <v>0</v>
      </c>
      <c r="F34" s="19"/>
      <c r="G34" s="20"/>
      <c r="H34" s="20"/>
      <c r="I34" s="20"/>
    </row>
    <row r="35" spans="1:9" x14ac:dyDescent="0.55000000000000004">
      <c r="A35" s="1"/>
      <c r="B35" s="17" t="s">
        <v>27</v>
      </c>
      <c r="C35" s="18"/>
      <c r="D35" s="18"/>
      <c r="E35" s="18">
        <f t="shared" si="0"/>
        <v>0</v>
      </c>
      <c r="F35" s="13" t="s">
        <v>57</v>
      </c>
      <c r="G35" s="14">
        <f>+G25 +G26 +G27 +G29</f>
        <v>384394160</v>
      </c>
      <c r="H35" s="14">
        <f>+H25 +H26 +H27 +H29</f>
        <v>363284590</v>
      </c>
      <c r="I35" s="14">
        <f t="shared" si="1"/>
        <v>21109570</v>
      </c>
    </row>
    <row r="36" spans="1:9" x14ac:dyDescent="0.55000000000000004">
      <c r="A36" s="1"/>
      <c r="B36" s="13" t="s">
        <v>58</v>
      </c>
      <c r="C36" s="14">
        <f>+C7 +C19</f>
        <v>397858374</v>
      </c>
      <c r="D36" s="14">
        <f>+D7 +D19</f>
        <v>372764966</v>
      </c>
      <c r="E36" s="14">
        <f t="shared" si="0"/>
        <v>25093408</v>
      </c>
      <c r="F36" s="26" t="s">
        <v>59</v>
      </c>
      <c r="G36" s="27">
        <f>+G23 +G35</f>
        <v>397858374</v>
      </c>
      <c r="H36" s="27">
        <f>+H23 +H35</f>
        <v>372764966</v>
      </c>
      <c r="I36" s="27">
        <f t="shared" si="1"/>
        <v>25093408</v>
      </c>
    </row>
  </sheetData>
  <mergeCells count="5">
    <mergeCell ref="B2:I2"/>
    <mergeCell ref="B3:I3"/>
    <mergeCell ref="B5:E5"/>
    <mergeCell ref="F5:I5"/>
    <mergeCell ref="F24:I24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FD96-EDA0-483C-AFA3-A6E9D4856435}">
  <sheetPr>
    <pageSetUpPr fitToPage="1"/>
  </sheetPr>
  <dimension ref="A1:I36"/>
  <sheetViews>
    <sheetView showGridLines="0" tabSelected="1" workbookViewId="0"/>
  </sheetViews>
  <sheetFormatPr defaultRowHeight="18" x14ac:dyDescent="0.55000000000000004"/>
  <cols>
    <col min="1" max="1" width="1.4140625" customWidth="1"/>
    <col min="2" max="2" width="38" customWidth="1"/>
    <col min="3" max="5" width="19.75" customWidth="1"/>
    <col min="6" max="6" width="38" customWidth="1"/>
    <col min="7" max="9" width="19.75" customWidth="1"/>
  </cols>
  <sheetData>
    <row r="1" spans="1:9" ht="22" x14ac:dyDescent="0.5500000000000000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" x14ac:dyDescent="0.55000000000000004">
      <c r="A2" s="1"/>
      <c r="B2" s="4" t="s">
        <v>60</v>
      </c>
      <c r="C2" s="4"/>
      <c r="D2" s="4"/>
      <c r="E2" s="4"/>
      <c r="F2" s="4"/>
      <c r="G2" s="4"/>
      <c r="H2" s="4"/>
      <c r="I2" s="4"/>
    </row>
    <row r="3" spans="1:9" ht="22" x14ac:dyDescent="0.5500000000000000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5500000000000000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5500000000000000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5500000000000000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55000000000000004">
      <c r="A7" s="1"/>
      <c r="B7" s="13" t="s">
        <v>9</v>
      </c>
      <c r="C7" s="14">
        <f>+C8+C9+C10+C11+C12+C13+C14+C15-ABS(C16)+C17</f>
        <v>1408874</v>
      </c>
      <c r="D7" s="14">
        <f>+D8+D9+D10+D11+D12+D13+D14+D15-ABS(D16)+D17</f>
        <v>0</v>
      </c>
      <c r="E7" s="14">
        <f>C7-D7</f>
        <v>1408874</v>
      </c>
      <c r="F7" s="13" t="s">
        <v>10</v>
      </c>
      <c r="G7" s="14">
        <f>+G8+G9+G10+G11+G12+G13+G14+G15+G16+G17+G18</f>
        <v>2160866</v>
      </c>
      <c r="H7" s="14">
        <f>+H8+H9+H10+H11+H12+H13+H14+H15+H16+H17+H18</f>
        <v>0</v>
      </c>
      <c r="I7" s="14">
        <f>G7-H7</f>
        <v>2160866</v>
      </c>
    </row>
    <row r="8" spans="1:9" x14ac:dyDescent="0.55000000000000004">
      <c r="A8" s="1"/>
      <c r="B8" s="15" t="s">
        <v>11</v>
      </c>
      <c r="C8" s="16"/>
      <c r="D8" s="16"/>
      <c r="E8" s="16">
        <f t="shared" ref="E8:E17" si="0">C8-D8</f>
        <v>0</v>
      </c>
      <c r="F8" s="17" t="s">
        <v>12</v>
      </c>
      <c r="G8" s="18">
        <v>77016</v>
      </c>
      <c r="H8" s="18"/>
      <c r="I8" s="18">
        <f t="shared" ref="I8:I23" si="1">G8-H8</f>
        <v>77016</v>
      </c>
    </row>
    <row r="9" spans="1:9" x14ac:dyDescent="0.55000000000000004">
      <c r="A9" s="1"/>
      <c r="B9" s="17" t="s">
        <v>13</v>
      </c>
      <c r="C9" s="18">
        <v>1408874</v>
      </c>
      <c r="D9" s="18"/>
      <c r="E9" s="18">
        <f t="shared" si="0"/>
        <v>1408874</v>
      </c>
      <c r="F9" s="17" t="s">
        <v>14</v>
      </c>
      <c r="G9" s="18"/>
      <c r="H9" s="18"/>
      <c r="I9" s="18">
        <f t="shared" si="1"/>
        <v>0</v>
      </c>
    </row>
    <row r="10" spans="1:9" x14ac:dyDescent="0.5500000000000000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55000000000000004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5500000000000000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5500000000000000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5500000000000000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>
        <v>4850</v>
      </c>
      <c r="H14" s="18"/>
      <c r="I14" s="18">
        <f t="shared" si="1"/>
        <v>4850</v>
      </c>
    </row>
    <row r="15" spans="1:9" x14ac:dyDescent="0.55000000000000004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x14ac:dyDescent="0.55000000000000004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x14ac:dyDescent="0.55000000000000004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>
        <v>2079000</v>
      </c>
      <c r="H17" s="18"/>
      <c r="I17" s="18">
        <f t="shared" si="1"/>
        <v>2079000</v>
      </c>
    </row>
    <row r="18" spans="1:9" x14ac:dyDescent="0.55000000000000004">
      <c r="A18" s="1"/>
      <c r="B18" s="19"/>
      <c r="C18" s="20"/>
      <c r="D18" s="20"/>
      <c r="E18" s="20"/>
      <c r="F18" s="19" t="s">
        <v>31</v>
      </c>
      <c r="G18" s="20"/>
      <c r="H18" s="20"/>
      <c r="I18" s="20">
        <f t="shared" si="1"/>
        <v>0</v>
      </c>
    </row>
    <row r="19" spans="1:9" x14ac:dyDescent="0.55000000000000004">
      <c r="A19" s="1"/>
      <c r="B19" s="13" t="s">
        <v>32</v>
      </c>
      <c r="C19" s="14">
        <f>+C20 +C23</f>
        <v>0</v>
      </c>
      <c r="D19" s="14">
        <f>+D20 +D23</f>
        <v>0</v>
      </c>
      <c r="E19" s="14">
        <f t="shared" ref="E19:E36" si="2">C19-D19</f>
        <v>0</v>
      </c>
      <c r="F19" s="13" t="s">
        <v>33</v>
      </c>
      <c r="G19" s="14">
        <f>+G20+G21+G22</f>
        <v>0</v>
      </c>
      <c r="H19" s="14">
        <f>+H20+H21+H22</f>
        <v>0</v>
      </c>
      <c r="I19" s="14">
        <f t="shared" si="1"/>
        <v>0</v>
      </c>
    </row>
    <row r="20" spans="1:9" x14ac:dyDescent="0.55000000000000004">
      <c r="A20" s="1"/>
      <c r="B20" s="13" t="s">
        <v>34</v>
      </c>
      <c r="C20" s="14">
        <f>+C21+C22</f>
        <v>0</v>
      </c>
      <c r="D20" s="14">
        <f>+D21+D22</f>
        <v>0</v>
      </c>
      <c r="E20" s="14">
        <f t="shared" si="2"/>
        <v>0</v>
      </c>
      <c r="F20" s="15" t="s">
        <v>35</v>
      </c>
      <c r="G20" s="16"/>
      <c r="H20" s="16"/>
      <c r="I20" s="16">
        <f t="shared" si="1"/>
        <v>0</v>
      </c>
    </row>
    <row r="21" spans="1:9" x14ac:dyDescent="0.55000000000000004">
      <c r="A21" s="1"/>
      <c r="B21" s="15" t="s">
        <v>36</v>
      </c>
      <c r="C21" s="16"/>
      <c r="D21" s="16"/>
      <c r="E21" s="16">
        <f t="shared" si="2"/>
        <v>0</v>
      </c>
      <c r="F21" s="17" t="s">
        <v>37</v>
      </c>
      <c r="G21" s="18"/>
      <c r="H21" s="18"/>
      <c r="I21" s="18">
        <f t="shared" si="1"/>
        <v>0</v>
      </c>
    </row>
    <row r="22" spans="1:9" x14ac:dyDescent="0.55000000000000004">
      <c r="A22" s="1"/>
      <c r="B22" s="17" t="s">
        <v>38</v>
      </c>
      <c r="C22" s="18"/>
      <c r="D22" s="18"/>
      <c r="E22" s="18">
        <f t="shared" si="2"/>
        <v>0</v>
      </c>
      <c r="F22" s="21" t="s">
        <v>31</v>
      </c>
      <c r="G22" s="22"/>
      <c r="H22" s="22"/>
      <c r="I22" s="22">
        <f t="shared" si="1"/>
        <v>0</v>
      </c>
    </row>
    <row r="23" spans="1:9" x14ac:dyDescent="0.55000000000000004">
      <c r="A23" s="1"/>
      <c r="B23" s="13" t="s">
        <v>39</v>
      </c>
      <c r="C23" s="14">
        <f>+C24+C25+C26+C27+C28+C29+C30+C31+C32+C33+C34-ABS(C35)</f>
        <v>0</v>
      </c>
      <c r="D23" s="14">
        <f>+D24+D25+D26+D27+D28+D29+D30+D31+D32+D33+D34-ABS(D35)</f>
        <v>0</v>
      </c>
      <c r="E23" s="14">
        <f t="shared" si="2"/>
        <v>0</v>
      </c>
      <c r="F23" s="13" t="s">
        <v>40</v>
      </c>
      <c r="G23" s="14">
        <f>+G7 +G19</f>
        <v>2160866</v>
      </c>
      <c r="H23" s="14">
        <f>+H7 +H19</f>
        <v>0</v>
      </c>
      <c r="I23" s="14">
        <f t="shared" si="1"/>
        <v>2160866</v>
      </c>
    </row>
    <row r="24" spans="1:9" x14ac:dyDescent="0.55000000000000004">
      <c r="A24" s="1"/>
      <c r="B24" s="17" t="s">
        <v>38</v>
      </c>
      <c r="C24" s="18"/>
      <c r="D24" s="18"/>
      <c r="E24" s="18">
        <f t="shared" si="2"/>
        <v>0</v>
      </c>
      <c r="F24" s="23" t="s">
        <v>41</v>
      </c>
      <c r="G24" s="24"/>
      <c r="H24" s="24"/>
      <c r="I24" s="25"/>
    </row>
    <row r="25" spans="1:9" x14ac:dyDescent="0.55000000000000004">
      <c r="A25" s="1"/>
      <c r="B25" s="17" t="s">
        <v>42</v>
      </c>
      <c r="C25" s="18"/>
      <c r="D25" s="18"/>
      <c r="E25" s="18">
        <f t="shared" si="2"/>
        <v>0</v>
      </c>
      <c r="F25" s="15" t="s">
        <v>43</v>
      </c>
      <c r="G25" s="16"/>
      <c r="H25" s="16"/>
      <c r="I25" s="16">
        <f t="shared" ref="I25:I30" si="3">G25-H25</f>
        <v>0</v>
      </c>
    </row>
    <row r="26" spans="1:9" x14ac:dyDescent="0.55000000000000004">
      <c r="A26" s="1"/>
      <c r="B26" s="17" t="s">
        <v>44</v>
      </c>
      <c r="C26" s="18"/>
      <c r="D26" s="18"/>
      <c r="E26" s="18">
        <f t="shared" si="2"/>
        <v>0</v>
      </c>
      <c r="F26" s="17" t="s">
        <v>45</v>
      </c>
      <c r="G26" s="18"/>
      <c r="H26" s="18"/>
      <c r="I26" s="18">
        <f t="shared" si="3"/>
        <v>0</v>
      </c>
    </row>
    <row r="27" spans="1:9" x14ac:dyDescent="0.55000000000000004">
      <c r="A27" s="1"/>
      <c r="B27" s="17" t="s">
        <v>46</v>
      </c>
      <c r="C27" s="18"/>
      <c r="D27" s="18"/>
      <c r="E27" s="18">
        <f t="shared" si="2"/>
        <v>0</v>
      </c>
      <c r="F27" s="17" t="s">
        <v>47</v>
      </c>
      <c r="G27" s="18">
        <f>+G28</f>
        <v>0</v>
      </c>
      <c r="H27" s="18">
        <f>+H28</f>
        <v>0</v>
      </c>
      <c r="I27" s="18">
        <f t="shared" si="3"/>
        <v>0</v>
      </c>
    </row>
    <row r="28" spans="1:9" x14ac:dyDescent="0.55000000000000004">
      <c r="A28" s="1"/>
      <c r="B28" s="17" t="s">
        <v>48</v>
      </c>
      <c r="C28" s="18"/>
      <c r="D28" s="18"/>
      <c r="E28" s="18">
        <f t="shared" si="2"/>
        <v>0</v>
      </c>
      <c r="F28" s="17" t="s">
        <v>49</v>
      </c>
      <c r="G28" s="18"/>
      <c r="H28" s="18"/>
      <c r="I28" s="18">
        <f t="shared" si="3"/>
        <v>0</v>
      </c>
    </row>
    <row r="29" spans="1:9" x14ac:dyDescent="0.55000000000000004">
      <c r="A29" s="1"/>
      <c r="B29" s="17" t="s">
        <v>50</v>
      </c>
      <c r="C29" s="18"/>
      <c r="D29" s="18"/>
      <c r="E29" s="18">
        <f t="shared" si="2"/>
        <v>0</v>
      </c>
      <c r="F29" s="17" t="s">
        <v>51</v>
      </c>
      <c r="G29" s="18">
        <v>-751992</v>
      </c>
      <c r="H29" s="18"/>
      <c r="I29" s="18">
        <f t="shared" si="3"/>
        <v>-751992</v>
      </c>
    </row>
    <row r="30" spans="1:9" x14ac:dyDescent="0.55000000000000004">
      <c r="A30" s="1"/>
      <c r="B30" s="17" t="s">
        <v>52</v>
      </c>
      <c r="C30" s="18"/>
      <c r="D30" s="18"/>
      <c r="E30" s="18">
        <f t="shared" si="2"/>
        <v>0</v>
      </c>
      <c r="F30" s="17" t="s">
        <v>53</v>
      </c>
      <c r="G30" s="18">
        <v>-751992</v>
      </c>
      <c r="H30" s="18"/>
      <c r="I30" s="18">
        <f t="shared" si="3"/>
        <v>-751992</v>
      </c>
    </row>
    <row r="31" spans="1:9" x14ac:dyDescent="0.55000000000000004">
      <c r="A31" s="1"/>
      <c r="B31" s="17" t="s">
        <v>54</v>
      </c>
      <c r="C31" s="18"/>
      <c r="D31" s="18"/>
      <c r="E31" s="18">
        <f t="shared" si="2"/>
        <v>0</v>
      </c>
      <c r="F31" s="17"/>
      <c r="G31" s="18"/>
      <c r="H31" s="18"/>
      <c r="I31" s="18"/>
    </row>
    <row r="32" spans="1:9" x14ac:dyDescent="0.55000000000000004">
      <c r="A32" s="1"/>
      <c r="B32" s="17" t="s">
        <v>55</v>
      </c>
      <c r="C32" s="18"/>
      <c r="D32" s="18"/>
      <c r="E32" s="18">
        <f t="shared" si="2"/>
        <v>0</v>
      </c>
      <c r="F32" s="17"/>
      <c r="G32" s="18"/>
      <c r="H32" s="18"/>
      <c r="I32" s="18"/>
    </row>
    <row r="33" spans="1:9" x14ac:dyDescent="0.55000000000000004">
      <c r="A33" s="1"/>
      <c r="B33" s="17" t="s">
        <v>56</v>
      </c>
      <c r="C33" s="18"/>
      <c r="D33" s="18"/>
      <c r="E33" s="18">
        <f t="shared" si="2"/>
        <v>0</v>
      </c>
      <c r="F33" s="17"/>
      <c r="G33" s="18"/>
      <c r="H33" s="18"/>
      <c r="I33" s="18"/>
    </row>
    <row r="34" spans="1:9" x14ac:dyDescent="0.55000000000000004">
      <c r="A34" s="1"/>
      <c r="B34" s="17" t="s">
        <v>29</v>
      </c>
      <c r="C34" s="18"/>
      <c r="D34" s="18"/>
      <c r="E34" s="18">
        <f t="shared" si="2"/>
        <v>0</v>
      </c>
      <c r="F34" s="19"/>
      <c r="G34" s="20"/>
      <c r="H34" s="20"/>
      <c r="I34" s="20"/>
    </row>
    <row r="35" spans="1:9" x14ac:dyDescent="0.55000000000000004">
      <c r="A35" s="1"/>
      <c r="B35" s="17" t="s">
        <v>27</v>
      </c>
      <c r="C35" s="18"/>
      <c r="D35" s="18"/>
      <c r="E35" s="18">
        <f t="shared" si="2"/>
        <v>0</v>
      </c>
      <c r="F35" s="13" t="s">
        <v>57</v>
      </c>
      <c r="G35" s="14">
        <f>+G25 +G26 +G27 +G29</f>
        <v>-751992</v>
      </c>
      <c r="H35" s="14">
        <f>+H25 +H26 +H27 +H29</f>
        <v>0</v>
      </c>
      <c r="I35" s="14">
        <f t="shared" ref="I35:I36" si="4">G35-H35</f>
        <v>-751992</v>
      </c>
    </row>
    <row r="36" spans="1:9" x14ac:dyDescent="0.55000000000000004">
      <c r="A36" s="1"/>
      <c r="B36" s="13" t="s">
        <v>58</v>
      </c>
      <c r="C36" s="14">
        <f>+C7 +C19</f>
        <v>1408874</v>
      </c>
      <c r="D36" s="14">
        <f>+D7 +D19</f>
        <v>0</v>
      </c>
      <c r="E36" s="14">
        <f t="shared" si="2"/>
        <v>1408874</v>
      </c>
      <c r="F36" s="26" t="s">
        <v>59</v>
      </c>
      <c r="G36" s="27">
        <f>+G23 +G35</f>
        <v>1408874</v>
      </c>
      <c r="H36" s="27">
        <f>+H23 +H35</f>
        <v>0</v>
      </c>
      <c r="I36" s="27">
        <f t="shared" si="4"/>
        <v>1408874</v>
      </c>
    </row>
  </sheetData>
  <mergeCells count="5">
    <mergeCell ref="B2:I2"/>
    <mergeCell ref="B3:I3"/>
    <mergeCell ref="B5:E5"/>
    <mergeCell ref="F5:I5"/>
    <mergeCell ref="F24:I24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わたつみの里</vt:lpstr>
      <vt:lpstr>さくらルーム</vt:lpstr>
      <vt:lpstr>さくらルーム!Print_Titles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2025-06-19T03:27:59Z</dcterms:created>
  <dcterms:modified xsi:type="dcterms:W3CDTF">2025-06-19T03:28:01Z</dcterms:modified>
</cp:coreProperties>
</file>